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E4CC8ECF-39B0-43A0-90C4-411D7F43B8A8}" xr6:coauthVersionLast="47" xr6:coauthVersionMax="47" xr10:uidLastSave="{00000000-0000-0000-0000-000000000000}"/>
  <bookViews>
    <workbookView xWindow="-110" yWindow="-110" windowWidth="38620" windowHeight="21100" xr2:uid="{7FC854F9-5FAA-4422-AE92-C5C091340049}"/>
  </bookViews>
  <sheets>
    <sheet name="Budget Calenda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1" i="1" l="1"/>
  <c r="B61" i="1"/>
  <c r="H30" i="1"/>
  <c r="H31" i="1" s="1" a="1"/>
  <c r="H31" i="1" s="1"/>
  <c r="G30" i="1"/>
  <c r="G31" i="1" s="1" a="1"/>
  <c r="G31" i="1" s="1"/>
  <c r="D27" i="1" a="1"/>
  <c r="D27" i="1" s="1"/>
  <c r="B27" i="1" a="1"/>
  <c r="B27" i="1" s="1"/>
  <c r="D26" i="1"/>
  <c r="B26" i="1"/>
  <c r="G23" i="1" a="1"/>
  <c r="G23" i="1" s="1"/>
  <c r="E23" i="1" a="1"/>
  <c r="E23" i="1" s="1"/>
  <c r="D23" i="1" a="1"/>
  <c r="D23" i="1" s="1"/>
  <c r="C23" i="1" a="1"/>
  <c r="C23" i="1" s="1"/>
  <c r="G22" i="1"/>
  <c r="E22" i="1"/>
  <c r="D22" i="1"/>
  <c r="C22" i="1"/>
  <c r="B22" i="1"/>
  <c r="B23" i="1" s="1" a="1"/>
  <c r="B23" i="1" s="1"/>
  <c r="H19" i="1" a="1"/>
  <c r="H19" i="1" s="1"/>
  <c r="G19" i="1" a="1"/>
  <c r="G19" i="1" s="1"/>
  <c r="F19" i="1" a="1"/>
  <c r="F19" i="1" s="1"/>
  <c r="E19" i="1" a="1"/>
  <c r="E19" i="1" s="1"/>
  <c r="H18" i="1"/>
  <c r="G18" i="1"/>
  <c r="F18" i="1"/>
  <c r="E18" i="1"/>
  <c r="D18" i="1"/>
  <c r="D19" i="1" s="1" a="1"/>
  <c r="D19" i="1" s="1"/>
  <c r="C18" i="1"/>
  <c r="C19" i="1" s="1" a="1"/>
  <c r="C19" i="1" s="1"/>
  <c r="B18" i="1"/>
  <c r="B19" i="1" s="1" a="1"/>
  <c r="B19" i="1" s="1"/>
  <c r="H15" i="1" a="1"/>
  <c r="H15" i="1" s="1"/>
  <c r="G15" i="1" a="1"/>
  <c r="G15" i="1" s="1"/>
  <c r="F15" i="1" a="1"/>
  <c r="F15" i="1" s="1"/>
  <c r="H14" i="1"/>
  <c r="G14" i="1"/>
  <c r="F14" i="1"/>
  <c r="E14" i="1"/>
  <c r="E15" i="1" s="1" a="1"/>
  <c r="E15" i="1" s="1"/>
  <c r="D14" i="1"/>
  <c r="D15" i="1" s="1" a="1"/>
  <c r="D15" i="1" s="1"/>
  <c r="C14" i="1"/>
  <c r="C15" i="1" s="1" a="1"/>
  <c r="C15" i="1" s="1"/>
  <c r="B14" i="1"/>
  <c r="I14" i="1" s="1" a="1"/>
  <c r="I14" i="1" s="1"/>
  <c r="H11" i="1" a="1"/>
  <c r="H11" i="1" s="1"/>
  <c r="H10" i="1"/>
  <c r="G10" i="1"/>
  <c r="G11" i="1" s="1" a="1"/>
  <c r="G11" i="1" s="1"/>
  <c r="F10" i="1"/>
  <c r="F11" i="1" s="1" a="1"/>
  <c r="F11" i="1" s="1"/>
  <c r="E10" i="1"/>
  <c r="E11" i="1" s="1" a="1"/>
  <c r="E11" i="1" s="1"/>
  <c r="D10" i="1"/>
  <c r="D11" i="1" s="1" a="1"/>
  <c r="D11" i="1" s="1"/>
  <c r="C10" i="1"/>
  <c r="C11" i="1" s="1" a="1"/>
  <c r="C11" i="1" s="1"/>
  <c r="B10" i="1"/>
  <c r="I10" i="1" s="1" a="1"/>
  <c r="I10" i="1" s="1"/>
  <c r="C7" i="1"/>
  <c r="F30" i="1" s="1"/>
  <c r="F31" i="1" s="1" a="1"/>
  <c r="F31" i="1" s="1"/>
  <c r="B15" i="1" l="1" a="1"/>
  <c r="B15" i="1" s="1"/>
  <c r="I18" i="1" a="1"/>
  <c r="I18" i="1" s="1"/>
  <c r="F22" i="1"/>
  <c r="F23" i="1" s="1" a="1"/>
  <c r="F23" i="1" s="1"/>
  <c r="C26" i="1"/>
  <c r="C27" i="1" s="1" a="1"/>
  <c r="C27" i="1" s="1"/>
  <c r="H22" i="1"/>
  <c r="H23" i="1" s="1" a="1"/>
  <c r="H23" i="1" s="1"/>
  <c r="E26" i="1"/>
  <c r="E27" i="1" s="1" a="1"/>
  <c r="E27" i="1" s="1"/>
  <c r="B30" i="1"/>
  <c r="I22" i="1" a="1"/>
  <c r="I22" i="1" s="1"/>
  <c r="F26" i="1"/>
  <c r="F27" i="1" s="1" a="1"/>
  <c r="F27" i="1" s="1"/>
  <c r="C30" i="1"/>
  <c r="C31" i="1" s="1" a="1"/>
  <c r="C31" i="1" s="1"/>
  <c r="B11" i="1" a="1"/>
  <c r="B11" i="1" s="1"/>
  <c r="G26" i="1"/>
  <c r="G27" i="1" s="1" a="1"/>
  <c r="G27" i="1" s="1"/>
  <c r="D30" i="1"/>
  <c r="D31" i="1" s="1" a="1"/>
  <c r="D31" i="1" s="1"/>
  <c r="H26" i="1"/>
  <c r="H27" i="1" s="1" a="1"/>
  <c r="H27" i="1" s="1"/>
  <c r="E30" i="1"/>
  <c r="E31" i="1" s="1" a="1"/>
  <c r="E31" i="1" s="1"/>
  <c r="I30" i="1" l="1" a="1"/>
  <c r="I30" i="1" s="1"/>
  <c r="B31" i="1" a="1"/>
  <c r="B31" i="1" s="1"/>
  <c r="I26" i="1" a="1"/>
  <c r="I2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<sst xmlns="http://schemas.openxmlformats.org/spreadsheetml/2006/main" count="117" uniqueCount="95">
  <si>
    <t>BUDGET CALENDAR</t>
  </si>
  <si>
    <t>See every bill on its due date — pick a month and the calendar rebuilds itself</t>
  </si>
  <si>
    <t>MONTH</t>
  </si>
  <si>
    <t>July</t>
  </si>
  <si>
    <t>✎ MONTHLY NOTES</t>
  </si>
  <si>
    <t>YEAR</t>
  </si>
  <si>
    <t>Goals or reminders for this month…</t>
  </si>
  <si>
    <t>Start date</t>
  </si>
  <si>
    <t>SUN</t>
  </si>
  <si>
    <t>MON</t>
  </si>
  <si>
    <t>TUE</t>
  </si>
  <si>
    <t>WED</t>
  </si>
  <si>
    <t>THU</t>
  </si>
  <si>
    <t>FRI</t>
  </si>
  <si>
    <t>SAT</t>
  </si>
  <si>
    <t>WEEK TOTAL</t>
  </si>
  <si>
    <t>BILLS LIST  (edit here — bills appear on the calendar above)</t>
  </si>
  <si>
    <t>BILL</t>
  </si>
  <si>
    <t>DUE DAY</t>
  </si>
  <si>
    <t>AMOUNT</t>
  </si>
  <si>
    <t>Rent / Mortgage</t>
  </si>
  <si>
    <t>Electricity</t>
  </si>
  <si>
    <t>Internet</t>
  </si>
  <si>
    <t>Phone</t>
  </si>
  <si>
    <t>Car Payment</t>
  </si>
  <si>
    <t>Insurance</t>
  </si>
  <si>
    <t>Credit Card</t>
  </si>
  <si>
    <t>Streaming</t>
  </si>
  <si>
    <t>Water &amp; Trash</t>
  </si>
  <si>
    <t>Gym</t>
  </si>
  <si>
    <t>Loan Payment</t>
  </si>
  <si>
    <t>Savings Transfer</t>
  </si>
  <si>
    <t>Free Budget Calendar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</si>
  <si>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</si>
  <si>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</si>
  <si>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</si>
  <si>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</si>
  <si>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the table row by row — every line recalculates as you go.</t>
  </si>
  <si>
    <t>4. The calendar and totals update automatically as you type.</t>
  </si>
  <si>
    <t>5. Review the weekly totals on the right to see your heaviest weeks.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</si>
  <si>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</si>
  <si>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</si>
  <si>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</si>
  <si>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</si>
  <si>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Budget Calendar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</si>
  <si>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</si>
  <si>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</si>
  <si>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</si>
  <si>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</si>
  <si>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</si>
  <si>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</si>
  <si>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</si>
  <si>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Upcoming unpaid bills</t>
  </si>
  <si>
    <t>Auto insights</t>
  </si>
  <si>
    <t>Overdue alerts</t>
  </si>
  <si>
    <t>INSIGHTS</t>
  </si>
  <si>
    <t>Paid / due / overdue totals</t>
  </si>
  <si>
    <t>Bill counts</t>
  </si>
  <si>
    <t>KPI summary cards</t>
  </si>
  <si>
    <t>TRACK &amp; CUSTOMISE</t>
  </si>
  <si>
    <t>Calendar view with due dates</t>
  </si>
  <si>
    <t>Bills list</t>
  </si>
  <si>
    <t>Monthly 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</si>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</sst>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;&quot;—&quot;"/>
    <numFmt numFmtId="165" formatCode="&quot;$&quot;#,##0;\(&quot;$&quot;#,##0\);&quot;-&quot;"/>
  </numFmts>
  <fonts count="47" x14ac:knownFonts="1">
    <font>
      <sz val="10"/>
      <color rgb="FF000000"/>
      <name val="Arial"/>
      <family val="2"/>
      <scheme val="minor"/>
    </font>
    <font>
      <b/>
      <sz val="16"/>
      <color rgb="FF3D405B"/>
      <name val="Josefin Sans"/>
    </font>
    <font>
      <i/>
      <sz val="10"/>
      <color rgb="FF3D405B"/>
      <name val="Aptos"/>
      <family val="2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i/>
      <sz val="9"/>
      <color rgb="FF9AA0A6"/>
      <name val="Aptos"/>
      <family val="2"/>
    </font>
    <font>
      <b/>
      <sz val="10"/>
      <color rgb="FFFFFFFF"/>
      <name val="Josefin Sans"/>
    </font>
    <font>
      <b/>
      <sz val="10"/>
      <color rgb="FF3D405B"/>
      <name val="Arial"/>
      <family val="2"/>
      <scheme val="minor"/>
    </font>
    <font>
      <b/>
      <sz val="9"/>
      <color rgb="FF3D405B"/>
      <name val="Josefin Sans"/>
    </font>
    <font>
      <sz val="9"/>
      <color rgb="FFB05A52"/>
      <name val="Aptos"/>
      <family val="2"/>
    </font>
    <font>
      <sz val="10"/>
      <color rgb="FF000000"/>
      <name val="Josefin Sans"/>
    </font>
    <font>
      <b/>
      <sz val="11"/>
      <color rgb="FFFFFFFF"/>
      <name val="Josefin Sans"/>
    </font>
    <font>
      <sz val="10"/>
      <color rgb="FF0000FF"/>
      <name val="Arial"/>
      <family val="2"/>
      <scheme val="minor"/>
    </font>
    <font>
      <b/>
      <sz val="10"/>
      <color rgb="FF424562"/>
      <name val="Josefin Sans"/>
    </font>
    <font>
      <b/>
      <sz val="11"/>
      <color rgb="FF3D405B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5">
    <fill>
      <patternFill patternType="none"/>
    </fill>
    <fill>
      <patternFill patternType="gray125"/>
    </fill>
    <fill>
      <patternFill patternType="solid">
        <fgColor rgb="FFF6BD60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FFDF5"/>
        <bgColor indexed="64"/>
      </patternFill>
    </fill>
    <fill>
      <patternFill patternType="solid">
        <fgColor rgb="FF3D405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5">
    <border>
      <left/>
      <right/>
      <top/>
      <bottom/>
      <diagonal/>
    </border>
    <border>
      <left style="thin">
        <color rgb="FFC9D3CE"/>
      </left>
      <right/>
      <top style="thin">
        <color rgb="FFC9D3CE"/>
      </top>
      <bottom/>
      <diagonal/>
    </border>
    <border>
      <left/>
      <right/>
      <top style="thin">
        <color rgb="FFC9D3CE"/>
      </top>
      <bottom/>
      <diagonal/>
    </border>
    <border>
      <left/>
      <right style="thin">
        <color rgb="FFC9D3CE"/>
      </right>
      <top style="thin">
        <color rgb="FFC9D3CE"/>
      </top>
      <bottom/>
      <diagonal/>
    </border>
    <border>
      <left style="thin">
        <color rgb="FFC9D3CE"/>
      </left>
      <right/>
      <top/>
      <bottom/>
      <diagonal/>
    </border>
    <border>
      <left/>
      <right style="thin">
        <color rgb="FFC9D3CE"/>
      </right>
      <top/>
      <bottom/>
      <diagonal/>
    </border>
    <border>
      <left style="thin">
        <color rgb="FFC9D3CE"/>
      </left>
      <right/>
      <top/>
      <bottom style="thin">
        <color rgb="FFC9D3CE"/>
      </bottom>
      <diagonal/>
    </border>
    <border>
      <left/>
      <right/>
      <top/>
      <bottom style="thin">
        <color rgb="FFC9D3CE"/>
      </bottom>
      <diagonal/>
    </border>
    <border>
      <left/>
      <right style="thin">
        <color rgb="FFC9D3CE"/>
      </right>
      <top/>
      <bottom style="thin">
        <color rgb="FFC9D3CE"/>
      </bottom>
      <diagonal/>
    </border>
    <border>
      <left style="thin">
        <color rgb="FFC9D3CE"/>
      </left>
      <right style="thin">
        <color rgb="FFC9D3CE"/>
      </right>
      <top style="thin">
        <color rgb="FFC9D3CE"/>
      </top>
      <bottom style="thin">
        <color rgb="FFC9D3CE"/>
      </bottom>
      <diagonal/>
    </border>
    <border>
      <left style="thin">
        <color rgb="FFC9D3CE"/>
      </left>
      <right/>
      <top style="thin">
        <color rgb="FFC9D3CE"/>
      </top>
      <bottom style="thin">
        <color rgb="FFC9D3CE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0" fillId="0" borderId="0"/>
  </cellStyleXfs>
  <cellXfs count="146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1" xfId="0" applyFont="1" applyFill="1" applyBorder="1" applyAlignment="1" applyProtection="1">
      <alignment horizontal="left" indent="1"/>
      <protection locked="0"/>
    </xf>
    <xf numFmtId="0" fontId="5" fillId="3" borderId="2" xfId="0" applyFont="1" applyFill="1" applyBorder="1" applyAlignment="1" applyProtection="1">
      <alignment horizontal="left" indent="1"/>
      <protection locked="0"/>
    </xf>
    <xf numFmtId="0" fontId="0" fillId="3" borderId="3" xfId="0" applyFill="1" applyBorder="1" applyProtection="1">
      <protection hidden="1"/>
    </xf>
    <xf numFmtId="0" fontId="4" fillId="3" borderId="4" xfId="0" applyFont="1" applyFill="1" applyBorder="1" applyAlignment="1" applyProtection="1">
      <alignment horizontal="left" indent="1"/>
      <protection locked="0"/>
    </xf>
    <xf numFmtId="1" fontId="5" fillId="3" borderId="0" xfId="0" applyNumberFormat="1" applyFont="1" applyFill="1" applyAlignment="1" applyProtection="1">
      <alignment horizontal="left" indent="1"/>
      <protection locked="0"/>
    </xf>
    <xf numFmtId="0" fontId="0" fillId="3" borderId="5" xfId="0" applyFill="1" applyBorder="1" applyProtection="1">
      <protection locked="0"/>
    </xf>
    <xf numFmtId="0" fontId="4" fillId="3" borderId="6" xfId="0" applyFont="1" applyFill="1" applyBorder="1" applyAlignment="1" applyProtection="1">
      <alignment horizontal="left" indent="1"/>
      <protection locked="0"/>
    </xf>
    <xf numFmtId="14" fontId="5" fillId="3" borderId="7" xfId="0" applyNumberFormat="1" applyFont="1" applyFill="1" applyBorder="1" applyAlignment="1" applyProtection="1">
      <alignment horizontal="left" indent="1"/>
      <protection hidden="1"/>
    </xf>
    <xf numFmtId="0" fontId="0" fillId="3" borderId="8" xfId="0" applyFill="1" applyBorder="1" applyProtection="1">
      <protection locked="0"/>
    </xf>
    <xf numFmtId="0" fontId="8" fillId="6" borderId="9" xfId="0" applyFont="1" applyFill="1" applyBorder="1" applyAlignment="1" applyProtection="1">
      <alignment horizontal="center"/>
      <protection hidden="1"/>
    </xf>
    <xf numFmtId="0" fontId="8" fillId="6" borderId="10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center"/>
      <protection hidden="1"/>
    </xf>
    <xf numFmtId="0" fontId="9" fillId="7" borderId="9" xfId="0" applyFont="1" applyFill="1" applyBorder="1" applyAlignment="1" applyProtection="1">
      <alignment horizontal="left"/>
      <protection hidden="1"/>
    </xf>
    <xf numFmtId="0" fontId="9" fillId="7" borderId="10" xfId="0" applyFont="1" applyFill="1" applyBorder="1" applyAlignment="1" applyProtection="1">
      <alignment horizontal="left"/>
      <protection hidden="1"/>
    </xf>
    <xf numFmtId="164" fontId="10" fillId="8" borderId="9" xfId="0" applyNumberFormat="1" applyFont="1" applyFill="1" applyBorder="1" applyAlignment="1" applyProtection="1">
      <alignment horizontal="center"/>
      <protection hidden="1"/>
    </xf>
    <xf numFmtId="0" fontId="13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10" fillId="8" borderId="11" xfId="0" applyFont="1" applyFill="1" applyBorder="1" applyProtection="1">
      <protection hidden="1"/>
    </xf>
    <xf numFmtId="0" fontId="10" fillId="8" borderId="11" xfId="0" applyFont="1" applyFill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165" fontId="14" fillId="0" borderId="11" xfId="0" applyNumberFormat="1" applyFont="1" applyBorder="1" applyAlignment="1" applyProtection="1">
      <alignment horizontal="center" vertical="center"/>
      <protection locked="0"/>
    </xf>
    <xf numFmtId="0" fontId="9" fillId="7" borderId="11" xfId="0" applyFont="1" applyFill="1" applyBorder="1" applyAlignment="1" applyProtection="1">
      <alignment vertical="center"/>
      <protection hidden="1"/>
    </xf>
    <xf numFmtId="0" fontId="0" fillId="0" borderId="11" xfId="0" applyBorder="1" applyAlignment="1" applyProtection="1">
      <alignment vertical="center"/>
      <protection hidden="1"/>
    </xf>
    <xf numFmtId="165" fontId="9" fillId="7" borderId="11" xfId="0" applyNumberFormat="1" applyFont="1" applyFill="1" applyBorder="1" applyAlignment="1" applyProtection="1">
      <alignment vertical="center"/>
      <protection hidden="1"/>
    </xf>
    <xf numFmtId="0" fontId="18" fillId="3" borderId="0" xfId="1" applyFont="1" applyFill="1" applyAlignment="1" applyProtection="1">
      <alignment horizontal="left" vertical="top" indent="1"/>
      <protection hidden="1"/>
    </xf>
    <xf numFmtId="0" fontId="0" fillId="3" borderId="0" xfId="0" applyFill="1" applyProtection="1">
      <protection hidden="1"/>
    </xf>
    <xf numFmtId="0" fontId="0" fillId="8" borderId="15" xfId="0" applyFill="1" applyBorder="1" applyProtection="1">
      <protection hidden="1"/>
    </xf>
    <xf numFmtId="0" fontId="0" fillId="8" borderId="16" xfId="0" applyFill="1" applyBorder="1" applyProtection="1">
      <protection hidden="1"/>
    </xf>
    <xf numFmtId="0" fontId="0" fillId="8" borderId="17" xfId="0" applyFill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Protection="1">
      <protection hidden="1"/>
    </xf>
    <xf numFmtId="0" fontId="0" fillId="8" borderId="20" xfId="0" applyFill="1" applyBorder="1" applyProtection="1">
      <protection hidden="1"/>
    </xf>
    <xf numFmtId="0" fontId="0" fillId="8" borderId="0" xfId="0" applyFill="1" applyProtection="1">
      <protection hidden="1"/>
    </xf>
    <xf numFmtId="0" fontId="0" fillId="8" borderId="19" xfId="0" applyFill="1" applyBorder="1" applyProtection="1">
      <protection hidden="1"/>
    </xf>
    <xf numFmtId="0" fontId="20" fillId="0" borderId="18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9" xfId="0" applyFont="1" applyBorder="1" applyAlignment="1" applyProtection="1">
      <alignment horizontal="left" vertical="center" wrapText="1" indent="1"/>
      <protection hidden="1"/>
    </xf>
    <xf numFmtId="0" fontId="0" fillId="8" borderId="24" xfId="0" applyFill="1" applyBorder="1" applyProtection="1">
      <protection hidden="1"/>
    </xf>
    <xf numFmtId="0" fontId="0" fillId="8" borderId="25" xfId="0" applyFill="1" applyBorder="1" applyProtection="1">
      <protection hidden="1"/>
    </xf>
    <xf numFmtId="0" fontId="0" fillId="8" borderId="26" xfId="0" applyFill="1" applyBorder="1" applyProtection="1">
      <protection hidden="1"/>
    </xf>
    <xf numFmtId="0" fontId="22" fillId="11" borderId="11" xfId="0" applyFont="1" applyFill="1" applyBorder="1" applyAlignment="1">
      <alignment horizontal="left"/>
    </xf>
    <xf numFmtId="0" fontId="22" fillId="11" borderId="11" xfId="0" applyFont="1" applyFill="1" applyBorder="1" applyAlignment="1">
      <alignment horizontal="center"/>
    </xf>
    <xf numFmtId="0" fontId="23" fillId="12" borderId="11" xfId="0" applyFont="1" applyFill="1" applyBorder="1" applyAlignment="1">
      <alignment horizontal="center"/>
    </xf>
    <xf numFmtId="0" fontId="0" fillId="8" borderId="0" xfId="0" applyFill="1"/>
    <xf numFmtId="0" fontId="25" fillId="14" borderId="11" xfId="0" applyFont="1" applyFill="1" applyBorder="1" applyAlignment="1">
      <alignment horizontal="left" indent="1"/>
    </xf>
    <xf numFmtId="0" fontId="26" fillId="14" borderId="11" xfId="0" applyFont="1" applyFill="1" applyBorder="1" applyAlignment="1">
      <alignment horizontal="center"/>
    </xf>
    <xf numFmtId="0" fontId="27" fillId="15" borderId="11" xfId="0" applyFont="1" applyFill="1" applyBorder="1" applyAlignment="1">
      <alignment horizontal="center"/>
    </xf>
    <xf numFmtId="0" fontId="25" fillId="16" borderId="11" xfId="0" applyFont="1" applyFill="1" applyBorder="1" applyAlignment="1">
      <alignment horizontal="left" indent="1"/>
    </xf>
    <xf numFmtId="0" fontId="26" fillId="16" borderId="11" xfId="0" applyFont="1" applyFill="1" applyBorder="1" applyAlignment="1">
      <alignment horizontal="center"/>
    </xf>
    <xf numFmtId="0" fontId="25" fillId="16" borderId="11" xfId="0" applyFont="1" applyFill="1" applyBorder="1" applyAlignment="1">
      <alignment horizontal="left" vertical="center" indent="1"/>
    </xf>
    <xf numFmtId="0" fontId="28" fillId="14" borderId="11" xfId="0" applyFont="1" applyFill="1" applyBorder="1" applyAlignment="1">
      <alignment horizontal="center"/>
    </xf>
    <xf numFmtId="0" fontId="28" fillId="16" borderId="11" xfId="0" applyFont="1" applyFill="1" applyBorder="1" applyAlignment="1">
      <alignment horizontal="center"/>
    </xf>
    <xf numFmtId="0" fontId="25" fillId="14" borderId="11" xfId="0" applyFont="1" applyFill="1" applyBorder="1" applyAlignment="1">
      <alignment horizontal="left" vertical="center" indent="1"/>
    </xf>
    <xf numFmtId="49" fontId="22" fillId="11" borderId="11" xfId="0" applyNumberFormat="1" applyFont="1" applyFill="1" applyBorder="1" applyAlignment="1">
      <alignment horizontal="center"/>
    </xf>
    <xf numFmtId="49" fontId="23" fillId="12" borderId="11" xfId="0" applyNumberFormat="1" applyFont="1" applyFill="1" applyBorder="1" applyAlignment="1">
      <alignment horizontal="center"/>
    </xf>
    <xf numFmtId="0" fontId="0" fillId="3" borderId="0" xfId="0" applyFill="1"/>
    <xf numFmtId="0" fontId="30" fillId="0" borderId="0" xfId="2"/>
    <xf numFmtId="0" fontId="36" fillId="19" borderId="0" xfId="2" applyFont="1" applyFill="1" applyAlignment="1">
      <alignment vertical="center"/>
    </xf>
    <xf numFmtId="0" fontId="30" fillId="21" borderId="0" xfId="2" applyFill="1"/>
    <xf numFmtId="0" fontId="30" fillId="22" borderId="0" xfId="2" applyFill="1"/>
    <xf numFmtId="0" fontId="37" fillId="22" borderId="0" xfId="2" applyFont="1" applyFill="1" applyAlignment="1">
      <alignment horizontal="right" vertical="center"/>
    </xf>
    <xf numFmtId="0" fontId="38" fillId="22" borderId="0" xfId="2" applyFont="1" applyFill="1" applyAlignment="1">
      <alignment vertical="center"/>
    </xf>
    <xf numFmtId="0" fontId="39" fillId="22" borderId="0" xfId="2" applyFont="1" applyFill="1" applyAlignment="1">
      <alignment vertical="center"/>
    </xf>
    <xf numFmtId="0" fontId="39" fillId="22" borderId="0" xfId="2" applyFont="1" applyFill="1"/>
    <xf numFmtId="0" fontId="40" fillId="22" borderId="0" xfId="2" applyFont="1" applyFill="1" applyAlignment="1">
      <alignment horizontal="right" vertical="center"/>
    </xf>
    <xf numFmtId="0" fontId="41" fillId="22" borderId="0" xfId="2" applyFont="1" applyFill="1" applyAlignment="1">
      <alignment vertical="center"/>
    </xf>
    <xf numFmtId="0" fontId="42" fillId="22" borderId="0" xfId="2" applyFont="1" applyFill="1" applyAlignment="1">
      <alignment vertical="top"/>
    </xf>
    <xf numFmtId="0" fontId="43" fillId="22" borderId="0" xfId="2" applyFont="1" applyFill="1" applyAlignment="1">
      <alignment vertical="center"/>
    </xf>
    <xf numFmtId="0" fontId="30" fillId="22" borderId="0" xfId="2" applyFill="1" applyAlignment="1">
      <alignment horizontal="right"/>
    </xf>
    <xf numFmtId="0" fontId="37" fillId="23" borderId="0" xfId="2" applyFont="1" applyFill="1" applyAlignment="1">
      <alignment horizontal="right" vertical="center"/>
    </xf>
    <xf numFmtId="0" fontId="45" fillId="23" borderId="0" xfId="2" applyFont="1" applyFill="1" applyAlignment="1">
      <alignment vertical="center"/>
    </xf>
    <xf numFmtId="0" fontId="30" fillId="24" borderId="0" xfId="2" applyFill="1"/>
    <xf numFmtId="0" fontId="6" fillId="4" borderId="1" xfId="0" applyFont="1" applyFill="1" applyBorder="1" applyAlignment="1" applyProtection="1">
      <alignment horizontal="center" vertical="center"/>
      <protection hidden="1"/>
    </xf>
    <xf numFmtId="0" fontId="6" fillId="4" borderId="2" xfId="0" applyFont="1" applyFill="1" applyBorder="1" applyAlignment="1" applyProtection="1">
      <alignment horizontal="center" vertical="center"/>
      <protection hidden="1"/>
    </xf>
    <xf numFmtId="0" fontId="6" fillId="4" borderId="3" xfId="0" applyFont="1" applyFill="1" applyBorder="1" applyAlignment="1" applyProtection="1">
      <alignment horizontal="center" vertical="center"/>
      <protection hidden="1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center" vertical="center" wrapText="1"/>
      <protection hidden="1"/>
    </xf>
    <xf numFmtId="0" fontId="7" fillId="5" borderId="5" xfId="0" applyFont="1" applyFill="1" applyBorder="1" applyAlignment="1" applyProtection="1">
      <alignment horizontal="center" vertical="center" wrapText="1"/>
      <protection hidden="1"/>
    </xf>
    <xf numFmtId="0" fontId="7" fillId="5" borderId="6" xfId="0" applyFont="1" applyFill="1" applyBorder="1" applyAlignment="1" applyProtection="1">
      <alignment horizontal="center" vertical="center" wrapText="1"/>
      <protection locked="0"/>
    </xf>
    <xf numFmtId="0" fontId="7" fillId="5" borderId="7" xfId="0" applyFont="1" applyFill="1" applyBorder="1" applyAlignment="1" applyProtection="1">
      <alignment horizontal="center" vertical="center" wrapText="1"/>
      <protection hidden="1"/>
    </xf>
    <xf numFmtId="0" fontId="7" fillId="5" borderId="8" xfId="0" applyFont="1" applyFill="1" applyBorder="1" applyAlignment="1" applyProtection="1">
      <alignment horizontal="center" vertical="center" wrapText="1"/>
      <protection hidden="1"/>
    </xf>
    <xf numFmtId="0" fontId="11" fillId="9" borderId="9" xfId="0" applyFont="1" applyFill="1" applyBorder="1" applyAlignment="1" applyProtection="1">
      <alignment horizontal="left" vertical="top" wrapText="1"/>
      <protection hidden="1"/>
    </xf>
    <xf numFmtId="0" fontId="11" fillId="9" borderId="10" xfId="0" applyFont="1" applyFill="1" applyBorder="1" applyAlignment="1" applyProtection="1">
      <alignment horizontal="left" vertical="top" wrapText="1"/>
      <protection hidden="1"/>
    </xf>
    <xf numFmtId="0" fontId="12" fillId="8" borderId="9" xfId="0" applyFont="1" applyFill="1" applyBorder="1" applyProtection="1">
      <protection hidden="1"/>
    </xf>
    <xf numFmtId="0" fontId="20" fillId="0" borderId="18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9" xfId="0" applyBorder="1" applyProtection="1">
      <protection hidden="1"/>
    </xf>
    <xf numFmtId="0" fontId="15" fillId="3" borderId="0" xfId="0" applyFont="1" applyFill="1" applyAlignment="1" applyProtection="1">
      <alignment horizontal="left" indent="1"/>
      <protection hidden="1"/>
    </xf>
    <xf numFmtId="0" fontId="16" fillId="3" borderId="0" xfId="0" applyFont="1" applyFill="1" applyAlignment="1" applyProtection="1">
      <alignment horizontal="center"/>
      <protection hidden="1"/>
    </xf>
    <xf numFmtId="0" fontId="19" fillId="4" borderId="12" xfId="0" applyFont="1" applyFill="1" applyBorder="1" applyAlignment="1" applyProtection="1">
      <alignment horizontal="left" vertical="center" indent="1"/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4" fillId="10" borderId="18" xfId="0" applyFont="1" applyFill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9" xfId="0" applyFont="1" applyBorder="1" applyAlignment="1" applyProtection="1">
      <alignment horizontal="left" vertical="center" wrapText="1" indent="1"/>
      <protection hidden="1"/>
    </xf>
    <xf numFmtId="0" fontId="20" fillId="0" borderId="21" xfId="0" applyFont="1" applyBorder="1" applyAlignment="1" applyProtection="1">
      <alignment horizontal="left" vertical="center" wrapText="1" indent="1"/>
      <protection hidden="1"/>
    </xf>
    <xf numFmtId="0" fontId="20" fillId="0" borderId="22" xfId="0" applyFont="1" applyBorder="1" applyAlignment="1" applyProtection="1">
      <alignment horizontal="left" vertical="center" wrapText="1" indent="1"/>
      <protection hidden="1"/>
    </xf>
    <xf numFmtId="0" fontId="20" fillId="0" borderId="23" xfId="0" applyFont="1" applyBorder="1" applyAlignment="1" applyProtection="1">
      <alignment horizontal="left" vertical="center" wrapText="1" indent="1"/>
      <protection hidden="1"/>
    </xf>
    <xf numFmtId="0" fontId="31" fillId="8" borderId="0" xfId="2" applyFont="1" applyFill="1" applyAlignment="1">
      <alignment horizontal="center" vertical="center"/>
    </xf>
    <xf numFmtId="0" fontId="21" fillId="11" borderId="0" xfId="0" applyFont="1" applyFill="1" applyAlignment="1">
      <alignment horizontal="left" vertical="center" indent="1"/>
    </xf>
    <xf numFmtId="0" fontId="24" fillId="13" borderId="11" xfId="0" applyFont="1" applyFill="1" applyBorder="1" applyAlignment="1">
      <alignment horizontal="left" vertical="center"/>
    </xf>
    <xf numFmtId="0" fontId="3" fillId="16" borderId="11" xfId="0" applyFont="1" applyFill="1" applyBorder="1" applyAlignment="1">
      <alignment horizontal="left"/>
    </xf>
    <xf numFmtId="0" fontId="3" fillId="14" borderId="11" xfId="0" applyFont="1" applyFill="1" applyBorder="1" applyAlignment="1">
      <alignment horizontal="left"/>
    </xf>
    <xf numFmtId="0" fontId="29" fillId="17" borderId="0" xfId="1" applyFont="1" applyFill="1" applyAlignment="1">
      <alignment horizontal="center" vertical="center"/>
    </xf>
    <xf numFmtId="0" fontId="29" fillId="18" borderId="30" xfId="1" applyFont="1" applyFill="1" applyBorder="1" applyAlignment="1">
      <alignment horizontal="center" vertical="center"/>
    </xf>
    <xf numFmtId="0" fontId="17" fillId="18" borderId="0" xfId="1" applyFill="1" applyBorder="1" applyAlignment="1">
      <alignment horizontal="center" vertical="center"/>
    </xf>
    <xf numFmtId="0" fontId="17" fillId="18" borderId="31" xfId="1" applyFill="1" applyBorder="1" applyAlignment="1">
      <alignment horizontal="center" vertical="center"/>
    </xf>
    <xf numFmtId="0" fontId="17" fillId="18" borderId="32" xfId="1" applyFill="1" applyBorder="1" applyAlignment="1">
      <alignment horizontal="center" vertical="center"/>
    </xf>
    <xf numFmtId="0" fontId="17" fillId="18" borderId="33" xfId="1" applyFill="1" applyBorder="1" applyAlignment="1">
      <alignment horizontal="center" vertical="center"/>
    </xf>
    <xf numFmtId="0" fontId="17" fillId="18" borderId="34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2" fillId="12" borderId="27" xfId="2" applyFont="1" applyFill="1" applyBorder="1" applyAlignment="1">
      <alignment horizontal="center" vertical="center"/>
    </xf>
    <xf numFmtId="0" fontId="32" fillId="12" borderId="28" xfId="2" applyFont="1" applyFill="1" applyBorder="1" applyAlignment="1">
      <alignment horizontal="center" vertical="center"/>
    </xf>
    <xf numFmtId="0" fontId="32" fillId="12" borderId="29" xfId="2" applyFont="1" applyFill="1" applyBorder="1" applyAlignment="1">
      <alignment horizontal="center" vertical="center"/>
    </xf>
    <xf numFmtId="0" fontId="33" fillId="15" borderId="30" xfId="2" applyFont="1" applyFill="1" applyBorder="1" applyAlignment="1">
      <alignment horizontal="center"/>
    </xf>
    <xf numFmtId="0" fontId="33" fillId="15" borderId="0" xfId="2" applyFont="1" applyFill="1" applyAlignment="1">
      <alignment horizontal="center"/>
    </xf>
    <xf numFmtId="0" fontId="33" fillId="15" borderId="31" xfId="2" applyFont="1" applyFill="1" applyBorder="1" applyAlignment="1">
      <alignment horizontal="center"/>
    </xf>
    <xf numFmtId="0" fontId="2" fillId="15" borderId="30" xfId="2" applyFont="1" applyFill="1" applyBorder="1" applyAlignment="1">
      <alignment horizontal="center" vertical="top" wrapText="1"/>
    </xf>
    <xf numFmtId="0" fontId="2" fillId="15" borderId="0" xfId="2" applyFont="1" applyFill="1" applyAlignment="1">
      <alignment horizontal="center" vertical="top" wrapText="1"/>
    </xf>
    <xf numFmtId="0" fontId="2" fillId="15" borderId="31" xfId="2" applyFont="1" applyFill="1" applyBorder="1" applyAlignment="1">
      <alignment horizontal="center" vertical="top" wrapText="1"/>
    </xf>
    <xf numFmtId="0" fontId="34" fillId="15" borderId="30" xfId="2" applyFont="1" applyFill="1" applyBorder="1" applyAlignment="1">
      <alignment horizontal="center" wrapText="1"/>
    </xf>
    <xf numFmtId="0" fontId="35" fillId="15" borderId="0" xfId="2" applyFont="1" applyFill="1" applyAlignment="1">
      <alignment horizontal="center"/>
    </xf>
    <xf numFmtId="0" fontId="35" fillId="15" borderId="31" xfId="2" applyFont="1" applyFill="1" applyBorder="1" applyAlignment="1">
      <alignment horizontal="center"/>
    </xf>
    <xf numFmtId="0" fontId="35" fillId="15" borderId="30" xfId="2" applyFont="1" applyFill="1" applyBorder="1" applyAlignment="1">
      <alignment horizontal="center" vertical="top" wrapText="1"/>
    </xf>
    <xf numFmtId="0" fontId="35" fillId="15" borderId="0" xfId="2" applyFont="1" applyFill="1" applyAlignment="1">
      <alignment horizontal="center" vertical="top"/>
    </xf>
    <xf numFmtId="0" fontId="35" fillId="15" borderId="31" xfId="2" applyFont="1" applyFill="1" applyBorder="1" applyAlignment="1">
      <alignment horizontal="center" vertical="top"/>
    </xf>
    <xf numFmtId="0" fontId="31" fillId="15" borderId="30" xfId="2" applyFont="1" applyFill="1" applyBorder="1" applyAlignment="1">
      <alignment horizontal="center" vertical="center"/>
    </xf>
    <xf numFmtId="0" fontId="31" fillId="15" borderId="0" xfId="2" applyFont="1" applyFill="1" applyAlignment="1">
      <alignment horizontal="center" vertical="center"/>
    </xf>
    <xf numFmtId="0" fontId="31" fillId="15" borderId="31" xfId="2" applyFont="1" applyFill="1" applyBorder="1" applyAlignment="1">
      <alignment horizontal="center" vertical="center"/>
    </xf>
    <xf numFmtId="0" fontId="39" fillId="22" borderId="0" xfId="2" quotePrefix="1" applyFont="1" applyFill="1" applyAlignment="1">
      <alignment horizontal="left" vertical="top" wrapText="1"/>
    </xf>
    <xf numFmtId="0" fontId="36" fillId="20" borderId="0" xfId="2" applyFont="1" applyFill="1" applyAlignment="1">
      <alignment horizontal="left" vertical="center" indent="1"/>
    </xf>
    <xf numFmtId="0" fontId="36" fillId="20" borderId="0" xfId="2" applyFont="1" applyFill="1" applyAlignment="1">
      <alignment horizontal="center"/>
    </xf>
    <xf numFmtId="0" fontId="41" fillId="22" borderId="0" xfId="2" applyFont="1" applyFill="1" applyAlignment="1">
      <alignment horizontal="left" vertical="center" wrapText="1"/>
    </xf>
    <xf numFmtId="0" fontId="41" fillId="22" borderId="0" xfId="2" applyFont="1" applyFill="1" applyAlignment="1">
      <alignment horizontal="left" vertical="top"/>
    </xf>
    <xf numFmtId="0" fontId="39" fillId="22" borderId="0" xfId="2" applyFont="1" applyFill="1" applyAlignment="1">
      <alignment horizontal="left" vertical="top"/>
    </xf>
    <xf numFmtId="0" fontId="44" fillId="23" borderId="0" xfId="2" applyFont="1" applyFill="1" applyAlignment="1">
      <alignment horizontal="left" vertical="center" wrapText="1"/>
    </xf>
    <xf numFmtId="0" fontId="39" fillId="22" borderId="0" xfId="2" applyFont="1" applyFill="1" applyAlignment="1">
      <alignment horizontal="left" vertical="center" wrapText="1"/>
    </xf>
    <xf numFmtId="0" fontId="46" fillId="23" borderId="0" xfId="2" applyFont="1" applyFill="1" applyAlignment="1">
      <alignment horizontal="left" vertical="center" wrapText="1"/>
    </xf>
    <xf numFmtId="0" fontId="46" fillId="23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467CEE88-F58C-4280-8866-CB183CD3DFFD}"/>
  </cellStyles>
  <dxfs count="1">
    <dxf>
      <fill>
        <patternFill patternType="solid">
          <fgColor indexed="64"/>
          <bgColor rgb="FFFDF1D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ill-payment-calendar-excel-template/?utm_source=xlx&amp;utm_medium=xlbt&amp;utm_campaign=budget-calenda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budget-calenda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1125220</xdr:colOff>
      <xdr:row>1</xdr:row>
      <xdr:rowOff>38100</xdr:rowOff>
    </xdr:from>
    <xdr:to>
      <xdr:col>8</xdr:col>
      <xdr:colOff>825500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A68B734-8846-497D-A997-F0C969264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7104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13F175E-3619-40C8-8719-B16E2A8F7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9</xdr:row>
      <xdr:rowOff>39048</xdr:rowOff>
    </xdr:from>
    <xdr:to>
      <xdr:col>9</xdr:col>
      <xdr:colOff>753441</xdr:colOff>
      <xdr:row>17</xdr:row>
      <xdr:rowOff>71938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24AC8328-E0DD-4C9A-9EDE-CCF5267B9C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096448"/>
          <a:ext cx="4155937" cy="1734690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E55F0149-9B52-480A-AAF8-CBBC1822AD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5FBEEC4-D09A-44AA-BE64-7AEA8C13A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4E8E59F-1955-40B6-A1F1-F09ADB2E0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B55A86BB-0C7A-40A8-8262-8FE3DDCDD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ill-payment-calendar-excel-template/?utm_source=xlx&amp;utm_medium=xlbt&amp;utm_campaign=budget-calenda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budget-calendar" TargetMode="External"/><Relationship Id="rId1" Type="http://schemas.openxmlformats.org/officeDocument/2006/relationships/hyperlink" Target="https://analysistabs.org/product/monthly-bill-payment-calendar-excel-template/?utm_source=xlx&amp;utm_medium=xlbt&amp;utm_campaign=budget-calenda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4B5E-00E3-4035-A6C7-EFFE5AE62981}">
  <sheetPr codeName="Sheet184">
    <tabColor rgb="FFF6BD60"/>
  </sheetPr>
  <dimension ref="B2:I83"/>
  <sheetViews>
    <sheetView showGridLines="0" tabSelected="1" workbookViewId="0"/>
  </sheetViews>
  <sheetFormatPr defaultRowHeight="12.5" x14ac:dyDescent="0.25"/>
  <cols>
    <col min="1" max="1" width="2.90625" customWidth="1"/>
    <col min="2" max="8" width="20" customWidth="1"/>
    <col min="9" max="9" width="12.36328125" customWidth="1"/>
  </cols>
  <sheetData>
    <row r="2" spans="2:9" ht="29.5" x14ac:dyDescent="0.95">
      <c r="B2" s="1" t="s">
        <v>0</v>
      </c>
      <c r="C2" s="1"/>
      <c r="D2" s="1"/>
      <c r="E2" s="1"/>
      <c r="F2" s="1"/>
      <c r="G2" s="1"/>
      <c r="H2" s="1"/>
      <c r="I2" s="1"/>
    </row>
    <row r="3" spans="2:9" ht="13" x14ac:dyDescent="0.3">
      <c r="B3" s="2" t="s">
        <v>1</v>
      </c>
      <c r="C3" s="3"/>
      <c r="D3" s="3"/>
      <c r="E3" s="3"/>
      <c r="F3" s="3"/>
      <c r="G3" s="3"/>
      <c r="H3" s="3"/>
      <c r="I3" s="3"/>
    </row>
    <row r="4" spans="2:9" x14ac:dyDescent="0.25">
      <c r="B4" s="4"/>
      <c r="C4" s="4"/>
      <c r="D4" s="4"/>
      <c r="E4" s="4"/>
      <c r="F4" s="4"/>
      <c r="G4" s="4"/>
      <c r="H4" s="4"/>
      <c r="I4" s="4"/>
    </row>
    <row r="5" spans="2:9" ht="18.5" x14ac:dyDescent="0.6">
      <c r="B5" s="5" t="s">
        <v>2</v>
      </c>
      <c r="C5" s="6" t="s">
        <v>3</v>
      </c>
      <c r="D5" s="7"/>
      <c r="E5" s="78" t="s">
        <v>4</v>
      </c>
      <c r="F5" s="79"/>
      <c r="G5" s="79"/>
      <c r="H5" s="79"/>
      <c r="I5" s="80"/>
    </row>
    <row r="6" spans="2:9" ht="22" customHeight="1" x14ac:dyDescent="0.6">
      <c r="B6" s="8" t="s">
        <v>5</v>
      </c>
      <c r="C6" s="9">
        <v>2026</v>
      </c>
      <c r="D6" s="10"/>
      <c r="E6" s="81" t="s">
        <v>6</v>
      </c>
      <c r="F6" s="82"/>
      <c r="G6" s="82"/>
      <c r="H6" s="82"/>
      <c r="I6" s="83"/>
    </row>
    <row r="7" spans="2:9" ht="18.5" x14ac:dyDescent="0.6">
      <c r="B7" s="11" t="s">
        <v>7</v>
      </c>
      <c r="C7" s="12">
        <f>DATEVALUE("1 "&amp;C5&amp;" "&amp;C6)</f>
        <v>46204</v>
      </c>
      <c r="D7" s="13"/>
      <c r="E7" s="84"/>
      <c r="F7" s="85"/>
      <c r="G7" s="85"/>
      <c r="H7" s="85"/>
      <c r="I7" s="86"/>
    </row>
    <row r="8" spans="2:9" x14ac:dyDescent="0.25">
      <c r="B8" s="4"/>
      <c r="C8" s="4"/>
      <c r="D8" s="4"/>
      <c r="E8" s="4"/>
      <c r="F8" s="4"/>
      <c r="G8" s="4"/>
      <c r="H8" s="4"/>
      <c r="I8" s="4"/>
    </row>
    <row r="9" spans="2:9" ht="20" customHeight="1" x14ac:dyDescent="0.6"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4" t="s">
        <v>13</v>
      </c>
      <c r="H9" s="15" t="s">
        <v>14</v>
      </c>
      <c r="I9" s="16" t="s">
        <v>15</v>
      </c>
    </row>
    <row r="10" spans="2:9" ht="20" customHeight="1" x14ac:dyDescent="0.55000000000000004">
      <c r="B10" s="17" t="str">
        <f>IF(MONTH($C$7-WEEKDAY($C$7)+1+0)=MONTH($C$7),DAY($C$7-WEEKDAY($C$7)+1+0),"")</f>
        <v/>
      </c>
      <c r="C10" s="17" t="str">
        <f>IF(MONTH($C$7-WEEKDAY($C$7)+1+1)=MONTH($C$7),DAY($C$7-WEEKDAY($C$7)+1+1),"")</f>
        <v/>
      </c>
      <c r="D10" s="17" t="str">
        <f>IF(MONTH($C$7-WEEKDAY($C$7)+1+2)=MONTH($C$7),DAY($C$7-WEEKDAY($C$7)+1+2),"")</f>
        <v/>
      </c>
      <c r="E10" s="17">
        <f>IF(MONTH($C$7-WEEKDAY($C$7)+1+3)=MONTH($C$7),DAY($C$7-WEEKDAY($C$7)+1+3),"")</f>
        <v>1</v>
      </c>
      <c r="F10" s="17">
        <f>IF(MONTH($C$7-WEEKDAY($C$7)+1+4)=MONTH($C$7),DAY($C$7-WEEKDAY($C$7)+1+4),"")</f>
        <v>2</v>
      </c>
      <c r="G10" s="17">
        <f>IF(MONTH($C$7-WEEKDAY($C$7)+1+5)=MONTH($C$7),DAY($C$7-WEEKDAY($C$7)+1+5),"")</f>
        <v>3</v>
      </c>
      <c r="H10" s="18">
        <f>IF(MONTH($C$7-WEEKDAY($C$7)+1+6)=MONTH($C$7),DAY($C$7-WEEKDAY($C$7)+1+6),"")</f>
        <v>4</v>
      </c>
      <c r="I10" s="19" cm="1">
        <f t="array" ref="I10">SUMPRODUCT(ISNUMBER(MATCH($C$38:$C$60,B10:H10,0))*$D$38:$D$60)</f>
        <v>1400</v>
      </c>
    </row>
    <row r="11" spans="2:9" ht="20" customHeight="1" x14ac:dyDescent="0.25">
      <c r="B11" s="87" t="str" cm="1">
        <f t="array" ref="B11">IF(B10="","",_xlfn.TEXTJOIN(CHAR(10),TRUE,IF($C$38:$C$60=B10,$B$38:$B$60,"")))</f>
        <v/>
      </c>
      <c r="C11" s="87" t="str" cm="1">
        <f t="array" ref="C11">IF(C10="","",_xlfn.TEXTJOIN(CHAR(10),TRUE,IF($C$38:$C$60=C10,$B$38:$B$60,"")))</f>
        <v/>
      </c>
      <c r="D11" s="87" t="str" cm="1">
        <f t="array" ref="D11">IF(D10="","",_xlfn.TEXTJOIN(CHAR(10),TRUE,IF($C$38:$C$60=D10,$B$38:$B$60,"")))</f>
        <v/>
      </c>
      <c r="E11" s="87" t="str" cm="1">
        <f t="array" ref="E11">IF(E10="","",_xlfn.TEXTJOIN(CHAR(10),TRUE,IF($C$38:$C$60=E10,$B$38:$B$60,"")))</f>
        <v>Rent / Mortgage</v>
      </c>
      <c r="F11" s="87" t="str" cm="1">
        <f t="array" ref="F11">IF(F10="","",_xlfn.TEXTJOIN(CHAR(10),TRUE,IF($C$38:$C$60=F10,$B$38:$B$60,"")))</f>
        <v/>
      </c>
      <c r="G11" s="87" t="str" cm="1">
        <f t="array" ref="G11">IF(G10="","",_xlfn.TEXTJOIN(CHAR(10),TRUE,IF($C$38:$C$60=G10,$B$38:$B$60,"")))</f>
        <v/>
      </c>
      <c r="H11" s="88" t="str" cm="1">
        <f t="array" ref="H11">IF(H10="","",_xlfn.TEXTJOIN(CHAR(10),TRUE,IF($C$38:$C$60=H10,$B$38:$B$60,"")))</f>
        <v/>
      </c>
      <c r="I11" s="89"/>
    </row>
    <row r="12" spans="2:9" ht="20" customHeight="1" x14ac:dyDescent="0.25">
      <c r="B12" s="87"/>
      <c r="C12" s="87"/>
      <c r="D12" s="87"/>
      <c r="E12" s="87"/>
      <c r="F12" s="87"/>
      <c r="G12" s="87"/>
      <c r="H12" s="88"/>
      <c r="I12" s="89"/>
    </row>
    <row r="13" spans="2:9" ht="20" customHeight="1" x14ac:dyDescent="0.25">
      <c r="B13" s="87"/>
      <c r="C13" s="87"/>
      <c r="D13" s="87"/>
      <c r="E13" s="87"/>
      <c r="F13" s="87"/>
      <c r="G13" s="87"/>
      <c r="H13" s="88"/>
      <c r="I13" s="89"/>
    </row>
    <row r="14" spans="2:9" ht="20" customHeight="1" x14ac:dyDescent="0.55000000000000004">
      <c r="B14" s="17">
        <f>IF(MONTH($C$7-WEEKDAY($C$7)+1+7)=MONTH($C$7),DAY($C$7-WEEKDAY($C$7)+1+7),"")</f>
        <v>5</v>
      </c>
      <c r="C14" s="17">
        <f>IF(MONTH($C$7-WEEKDAY($C$7)+1+8)=MONTH($C$7),DAY($C$7-WEEKDAY($C$7)+1+8),"")</f>
        <v>6</v>
      </c>
      <c r="D14" s="17">
        <f>IF(MONTH($C$7-WEEKDAY($C$7)+1+9)=MONTH($C$7),DAY($C$7-WEEKDAY($C$7)+1+9),"")</f>
        <v>7</v>
      </c>
      <c r="E14" s="17">
        <f>IF(MONTH($C$7-WEEKDAY($C$7)+1+10)=MONTH($C$7),DAY($C$7-WEEKDAY($C$7)+1+10),"")</f>
        <v>8</v>
      </c>
      <c r="F14" s="17">
        <f>IF(MONTH($C$7-WEEKDAY($C$7)+1+11)=MONTH($C$7),DAY($C$7-WEEKDAY($C$7)+1+11),"")</f>
        <v>9</v>
      </c>
      <c r="G14" s="17">
        <f>IF(MONTH($C$7-WEEKDAY($C$7)+1+12)=MONTH($C$7),DAY($C$7-WEEKDAY($C$7)+1+12),"")</f>
        <v>10</v>
      </c>
      <c r="H14" s="18">
        <f>IF(MONTH($C$7-WEEKDAY($C$7)+1+13)=MONTH($C$7),DAY($C$7-WEEKDAY($C$7)+1+13),"")</f>
        <v>11</v>
      </c>
      <c r="I14" s="19" cm="1">
        <f t="array" ref="I14">SUMPRODUCT(ISNUMBER(MATCH($C$38:$C$60,B14:H14,0))*$D$38:$D$60)</f>
        <v>200</v>
      </c>
    </row>
    <row r="15" spans="2:9" ht="20" customHeight="1" x14ac:dyDescent="0.25">
      <c r="B15" s="87" t="str" cm="1">
        <f t="array" ref="B15">IF(B14="","",_xlfn.TEXTJOIN(CHAR(10),TRUE,IF($C$38:$C$60=B14,$B$38:$B$60,"")))</f>
        <v>Electricity</v>
      </c>
      <c r="C15" s="87" t="str" cm="1">
        <f t="array" ref="C15">IF(C14="","",_xlfn.TEXTJOIN(CHAR(10),TRUE,IF($C$38:$C$60=C14,$B$38:$B$60,"")))</f>
        <v/>
      </c>
      <c r="D15" s="87" t="str" cm="1">
        <f t="array" ref="D15">IF(D14="","",_xlfn.TEXTJOIN(CHAR(10),TRUE,IF($C$38:$C$60=D14,$B$38:$B$60,"")))</f>
        <v/>
      </c>
      <c r="E15" s="87" t="str" cm="1">
        <f t="array" ref="E15">IF(E14="","",_xlfn.TEXTJOIN(CHAR(10),TRUE,IF($C$38:$C$60=E14,$B$38:$B$60,"")))</f>
        <v>Internet
Phone</v>
      </c>
      <c r="F15" s="87" t="str" cm="1">
        <f t="array" ref="F15">IF(F14="","",_xlfn.TEXTJOIN(CHAR(10),TRUE,IF($C$38:$C$60=F14,$B$38:$B$60,"")))</f>
        <v/>
      </c>
      <c r="G15" s="87" t="str" cm="1">
        <f t="array" ref="G15">IF(G14="","",_xlfn.TEXTJOIN(CHAR(10),TRUE,IF($C$38:$C$60=G14,$B$38:$B$60,"")))</f>
        <v/>
      </c>
      <c r="H15" s="88" t="str" cm="1">
        <f t="array" ref="H15">IF(H14="","",_xlfn.TEXTJOIN(CHAR(10),TRUE,IF($C$38:$C$60=H14,$B$38:$B$60,"")))</f>
        <v/>
      </c>
      <c r="I15" s="89"/>
    </row>
    <row r="16" spans="2:9" ht="20" customHeight="1" x14ac:dyDescent="0.25">
      <c r="B16" s="87"/>
      <c r="C16" s="87"/>
      <c r="D16" s="87"/>
      <c r="E16" s="87"/>
      <c r="F16" s="87"/>
      <c r="G16" s="87"/>
      <c r="H16" s="88"/>
      <c r="I16" s="89"/>
    </row>
    <row r="17" spans="2:9" ht="20" customHeight="1" x14ac:dyDescent="0.25">
      <c r="B17" s="87"/>
      <c r="C17" s="87"/>
      <c r="D17" s="87"/>
      <c r="E17" s="87"/>
      <c r="F17" s="87"/>
      <c r="G17" s="87"/>
      <c r="H17" s="88"/>
      <c r="I17" s="89"/>
    </row>
    <row r="18" spans="2:9" ht="20" customHeight="1" x14ac:dyDescent="0.55000000000000004">
      <c r="B18" s="17">
        <f>IF(MONTH($C$7-WEEKDAY($C$7)+1+14)=MONTH($C$7),DAY($C$7-WEEKDAY($C$7)+1+14),"")</f>
        <v>12</v>
      </c>
      <c r="C18" s="17">
        <f>IF(MONTH($C$7-WEEKDAY($C$7)+1+15)=MONTH($C$7),DAY($C$7-WEEKDAY($C$7)+1+15),"")</f>
        <v>13</v>
      </c>
      <c r="D18" s="17">
        <f>IF(MONTH($C$7-WEEKDAY($C$7)+1+16)=MONTH($C$7),DAY($C$7-WEEKDAY($C$7)+1+16),"")</f>
        <v>14</v>
      </c>
      <c r="E18" s="17">
        <f>IF(MONTH($C$7-WEEKDAY($C$7)+1+17)=MONTH($C$7),DAY($C$7-WEEKDAY($C$7)+1+17),"")</f>
        <v>15</v>
      </c>
      <c r="F18" s="17">
        <f>IF(MONTH($C$7-WEEKDAY($C$7)+1+18)=MONTH($C$7),DAY($C$7-WEEKDAY($C$7)+1+18),"")</f>
        <v>16</v>
      </c>
      <c r="G18" s="17">
        <f>IF(MONTH($C$7-WEEKDAY($C$7)+1+19)=MONTH($C$7),DAY($C$7-WEEKDAY($C$7)+1+19),"")</f>
        <v>17</v>
      </c>
      <c r="H18" s="18">
        <f>IF(MONTH($C$7-WEEKDAY($C$7)+1+20)=MONTH($C$7),DAY($C$7-WEEKDAY($C$7)+1+20),"")</f>
        <v>18</v>
      </c>
      <c r="I18" s="19" cm="1">
        <f t="array" ref="I18">SUMPRODUCT(ISNUMBER(MATCH($C$38:$C$60,B18:H18,0))*$D$38:$D$60)</f>
        <v>710</v>
      </c>
    </row>
    <row r="19" spans="2:9" ht="20" customHeight="1" x14ac:dyDescent="0.25">
      <c r="B19" s="87" t="str" cm="1">
        <f t="array" ref="B19">IF(B18="","",_xlfn.TEXTJOIN(CHAR(10),TRUE,IF($C$38:$C$60=B18,$B$38:$B$60,"")))</f>
        <v>Car Payment</v>
      </c>
      <c r="C19" s="87" t="str" cm="1">
        <f t="array" ref="C19">IF(C18="","",_xlfn.TEXTJOIN(CHAR(10),TRUE,IF($C$38:$C$60=C18,$B$38:$B$60,"")))</f>
        <v/>
      </c>
      <c r="D19" s="87" t="str" cm="1">
        <f t="array" ref="D19">IF(D18="","",_xlfn.TEXTJOIN(CHAR(10),TRUE,IF($C$38:$C$60=D18,$B$38:$B$60,"")))</f>
        <v/>
      </c>
      <c r="E19" s="87" t="str" cm="1">
        <f t="array" ref="E19">IF(E18="","",_xlfn.TEXTJOIN(CHAR(10),TRUE,IF($C$38:$C$60=E18,$B$38:$B$60,"")))</f>
        <v>Insurance</v>
      </c>
      <c r="F19" s="87" t="str" cm="1">
        <f t="array" ref="F19">IF(F18="","",_xlfn.TEXTJOIN(CHAR(10),TRUE,IF($C$38:$C$60=F18,$B$38:$B$60,"")))</f>
        <v/>
      </c>
      <c r="G19" s="87" t="str" cm="1">
        <f t="array" ref="G19">IF(G18="","",_xlfn.TEXTJOIN(CHAR(10),TRUE,IF($C$38:$C$60=G18,$B$38:$B$60,"")))</f>
        <v/>
      </c>
      <c r="H19" s="88" t="str" cm="1">
        <f t="array" ref="H19">IF(H18="","",_xlfn.TEXTJOIN(CHAR(10),TRUE,IF($C$38:$C$60=H18,$B$38:$B$60,"")))</f>
        <v>Credit Card</v>
      </c>
      <c r="I19" s="89"/>
    </row>
    <row r="20" spans="2:9" ht="20" customHeight="1" x14ac:dyDescent="0.25">
      <c r="B20" s="87"/>
      <c r="C20" s="87"/>
      <c r="D20" s="87"/>
      <c r="E20" s="87"/>
      <c r="F20" s="87"/>
      <c r="G20" s="87"/>
      <c r="H20" s="88"/>
      <c r="I20" s="89"/>
    </row>
    <row r="21" spans="2:9" ht="20" customHeight="1" x14ac:dyDescent="0.25">
      <c r="B21" s="87"/>
      <c r="C21" s="87"/>
      <c r="D21" s="87"/>
      <c r="E21" s="87"/>
      <c r="F21" s="87"/>
      <c r="G21" s="87"/>
      <c r="H21" s="88"/>
      <c r="I21" s="89"/>
    </row>
    <row r="22" spans="2:9" ht="20" customHeight="1" x14ac:dyDescent="0.55000000000000004">
      <c r="B22" s="17">
        <f>IF(MONTH($C$7-WEEKDAY($C$7)+1+21)=MONTH($C$7),DAY($C$7-WEEKDAY($C$7)+1+21),"")</f>
        <v>19</v>
      </c>
      <c r="C22" s="17">
        <f>IF(MONTH($C$7-WEEKDAY($C$7)+1+22)=MONTH($C$7),DAY($C$7-WEEKDAY($C$7)+1+22),"")</f>
        <v>20</v>
      </c>
      <c r="D22" s="17">
        <f>IF(MONTH($C$7-WEEKDAY($C$7)+1+23)=MONTH($C$7),DAY($C$7-WEEKDAY($C$7)+1+23),"")</f>
        <v>21</v>
      </c>
      <c r="E22" s="17">
        <f>IF(MONTH($C$7-WEEKDAY($C$7)+1+24)=MONTH($C$7),DAY($C$7-WEEKDAY($C$7)+1+24),"")</f>
        <v>22</v>
      </c>
      <c r="F22" s="17">
        <f>IF(MONTH($C$7-WEEKDAY($C$7)+1+25)=MONTH($C$7),DAY($C$7-WEEKDAY($C$7)+1+25),"")</f>
        <v>23</v>
      </c>
      <c r="G22" s="17">
        <f>IF(MONTH($C$7-WEEKDAY($C$7)+1+26)=MONTH($C$7),DAY($C$7-WEEKDAY($C$7)+1+26),"")</f>
        <v>24</v>
      </c>
      <c r="H22" s="18">
        <f>IF(MONTH($C$7-WEEKDAY($C$7)+1+27)=MONTH($C$7),DAY($C$7-WEEKDAY($C$7)+1+27),"")</f>
        <v>25</v>
      </c>
      <c r="I22" s="19" cm="1">
        <f t="array" ref="I22">SUMPRODUCT(ISNUMBER(MATCH($C$38:$C$60,B22:H22,0))*$D$38:$D$60)</f>
        <v>110</v>
      </c>
    </row>
    <row r="23" spans="2:9" ht="20" customHeight="1" x14ac:dyDescent="0.25">
      <c r="B23" s="87" t="str" cm="1">
        <f t="array" ref="B23">IF(B22="","",_xlfn.TEXTJOIN(CHAR(10),TRUE,IF($C$38:$C$60=B22,$B$38:$B$60,"")))</f>
        <v/>
      </c>
      <c r="C23" s="87" t="str" cm="1">
        <f t="array" ref="C23">IF(C22="","",_xlfn.TEXTJOIN(CHAR(10),TRUE,IF($C$38:$C$60=C22,$B$38:$B$60,"")))</f>
        <v>Streaming</v>
      </c>
      <c r="D23" s="87" t="str" cm="1">
        <f t="array" ref="D23">IF(D22="","",_xlfn.TEXTJOIN(CHAR(10),TRUE,IF($C$38:$C$60=D22,$B$38:$B$60,"")))</f>
        <v/>
      </c>
      <c r="E23" s="87" t="str" cm="1">
        <f t="array" ref="E23">IF(E22="","",_xlfn.TEXTJOIN(CHAR(10),TRUE,IF($C$38:$C$60=E22,$B$38:$B$60,"")))</f>
        <v>Water &amp; Trash</v>
      </c>
      <c r="F23" s="87" t="str" cm="1">
        <f t="array" ref="F23">IF(F22="","",_xlfn.TEXTJOIN(CHAR(10),TRUE,IF($C$38:$C$60=F22,$B$38:$B$60,"")))</f>
        <v/>
      </c>
      <c r="G23" s="87" t="str" cm="1">
        <f t="array" ref="G23">IF(G22="","",_xlfn.TEXTJOIN(CHAR(10),TRUE,IF($C$38:$C$60=G22,$B$38:$B$60,"")))</f>
        <v/>
      </c>
      <c r="H23" s="88" t="str" cm="1">
        <f t="array" ref="H23">IF(H22="","",_xlfn.TEXTJOIN(CHAR(10),TRUE,IF($C$38:$C$60=H22,$B$38:$B$60,"")))</f>
        <v>Gym</v>
      </c>
      <c r="I23" s="89"/>
    </row>
    <row r="24" spans="2:9" ht="20" customHeight="1" x14ac:dyDescent="0.25">
      <c r="B24" s="87"/>
      <c r="C24" s="87"/>
      <c r="D24" s="87"/>
      <c r="E24" s="87"/>
      <c r="F24" s="87"/>
      <c r="G24" s="87"/>
      <c r="H24" s="88"/>
      <c r="I24" s="89"/>
    </row>
    <row r="25" spans="2:9" ht="20" customHeight="1" x14ac:dyDescent="0.25">
      <c r="B25" s="87"/>
      <c r="C25" s="87"/>
      <c r="D25" s="87"/>
      <c r="E25" s="87"/>
      <c r="F25" s="87"/>
      <c r="G25" s="87"/>
      <c r="H25" s="88"/>
      <c r="I25" s="89"/>
    </row>
    <row r="26" spans="2:9" ht="20" customHeight="1" x14ac:dyDescent="0.55000000000000004">
      <c r="B26" s="17">
        <f>IF(MONTH($C$7-WEEKDAY($C$7)+1+28)=MONTH($C$7),DAY($C$7-WEEKDAY($C$7)+1+28),"")</f>
        <v>26</v>
      </c>
      <c r="C26" s="17">
        <f>IF(MONTH($C$7-WEEKDAY($C$7)+1+29)=MONTH($C$7),DAY($C$7-WEEKDAY($C$7)+1+29),"")</f>
        <v>27</v>
      </c>
      <c r="D26" s="17">
        <f>IF(MONTH($C$7-WEEKDAY($C$7)+1+30)=MONTH($C$7),DAY($C$7-WEEKDAY($C$7)+1+30),"")</f>
        <v>28</v>
      </c>
      <c r="E26" s="17">
        <f>IF(MONTH($C$7-WEEKDAY($C$7)+1+31)=MONTH($C$7),DAY($C$7-WEEKDAY($C$7)+1+31),"")</f>
        <v>29</v>
      </c>
      <c r="F26" s="17">
        <f>IF(MONTH($C$7-WEEKDAY($C$7)+1+32)=MONTH($C$7),DAY($C$7-WEEKDAY($C$7)+1+32),"")</f>
        <v>30</v>
      </c>
      <c r="G26" s="17">
        <f>IF(MONTH($C$7-WEEKDAY($C$7)+1+33)=MONTH($C$7),DAY($C$7-WEEKDAY($C$7)+1+33),"")</f>
        <v>31</v>
      </c>
      <c r="H26" s="18" t="str">
        <f>IF(MONTH($C$7-WEEKDAY($C$7)+1+34)=MONTH($C$7),DAY($C$7-WEEKDAY($C$7)+1+34),"")</f>
        <v/>
      </c>
      <c r="I26" s="19" cm="1">
        <f t="array" ref="I26">SUMPRODUCT(ISNUMBER(MATCH($C$38:$C$60,B26:H26,0))*$D$38:$D$60)</f>
        <v>600</v>
      </c>
    </row>
    <row r="27" spans="2:9" ht="20" customHeight="1" x14ac:dyDescent="0.25">
      <c r="B27" s="87" t="str" cm="1">
        <f t="array" ref="B27">IF(B26="","",_xlfn.TEXTJOIN(CHAR(10),TRUE,IF($C$38:$C$60=B26,$B$38:$B$60,"")))</f>
        <v/>
      </c>
      <c r="C27" s="87" t="str" cm="1">
        <f t="array" ref="C27">IF(C26="","",_xlfn.TEXTJOIN(CHAR(10),TRUE,IF($C$38:$C$60=C26,$B$38:$B$60,"")))</f>
        <v/>
      </c>
      <c r="D27" s="87" t="str" cm="1">
        <f t="array" ref="D27">IF(D26="","",_xlfn.TEXTJOIN(CHAR(10),TRUE,IF($C$38:$C$60=D26,$B$38:$B$60,"")))</f>
        <v>Loan Payment</v>
      </c>
      <c r="E27" s="87" t="str" cm="1">
        <f t="array" ref="E27">IF(E26="","",_xlfn.TEXTJOIN(CHAR(10),TRUE,IF($C$38:$C$60=E26,$B$38:$B$60,"")))</f>
        <v/>
      </c>
      <c r="F27" s="87" t="str" cm="1">
        <f t="array" ref="F27">IF(F26="","",_xlfn.TEXTJOIN(CHAR(10),TRUE,IF($C$38:$C$60=F26,$B$38:$B$60,"")))</f>
        <v>Savings Transfer</v>
      </c>
      <c r="G27" s="87" t="str" cm="1">
        <f t="array" ref="G27">IF(G26="","",_xlfn.TEXTJOIN(CHAR(10),TRUE,IF($C$38:$C$60=G26,$B$38:$B$60,"")))</f>
        <v/>
      </c>
      <c r="H27" s="88" t="str" cm="1">
        <f t="array" ref="H27">IF(H26="","",_xlfn.TEXTJOIN(CHAR(10),TRUE,IF($C$38:$C$60=H26,$B$38:$B$60,"")))</f>
        <v/>
      </c>
      <c r="I27" s="89"/>
    </row>
    <row r="28" spans="2:9" ht="20" customHeight="1" x14ac:dyDescent="0.25">
      <c r="B28" s="87"/>
      <c r="C28" s="87"/>
      <c r="D28" s="87"/>
      <c r="E28" s="87"/>
      <c r="F28" s="87"/>
      <c r="G28" s="87"/>
      <c r="H28" s="88"/>
      <c r="I28" s="89"/>
    </row>
    <row r="29" spans="2:9" ht="20" customHeight="1" x14ac:dyDescent="0.25">
      <c r="B29" s="87"/>
      <c r="C29" s="87"/>
      <c r="D29" s="87"/>
      <c r="E29" s="87"/>
      <c r="F29" s="87"/>
      <c r="G29" s="87"/>
      <c r="H29" s="88"/>
      <c r="I29" s="89"/>
    </row>
    <row r="30" spans="2:9" ht="20" customHeight="1" x14ac:dyDescent="0.55000000000000004">
      <c r="B30" s="17" t="str">
        <f>IF(MONTH($C$7-WEEKDAY($C$7)+1+35)=MONTH($C$7),DAY($C$7-WEEKDAY($C$7)+1+35),"")</f>
        <v/>
      </c>
      <c r="C30" s="17" t="str">
        <f>IF(MONTH($C$7-WEEKDAY($C$7)+1+36)=MONTH($C$7),DAY($C$7-WEEKDAY($C$7)+1+36),"")</f>
        <v/>
      </c>
      <c r="D30" s="17" t="str">
        <f>IF(MONTH($C$7-WEEKDAY($C$7)+1+37)=MONTH($C$7),DAY($C$7-WEEKDAY($C$7)+1+37),"")</f>
        <v/>
      </c>
      <c r="E30" s="17" t="str">
        <f>IF(MONTH($C$7-WEEKDAY($C$7)+1+38)=MONTH($C$7),DAY($C$7-WEEKDAY($C$7)+1+38),"")</f>
        <v/>
      </c>
      <c r="F30" s="17" t="str">
        <f>IF(MONTH($C$7-WEEKDAY($C$7)+1+39)=MONTH($C$7),DAY($C$7-WEEKDAY($C$7)+1+39),"")</f>
        <v/>
      </c>
      <c r="G30" s="17" t="str">
        <f>IF(MONTH($C$7-WEEKDAY($C$7)+1+40)=MONTH($C$7),DAY($C$7-WEEKDAY($C$7)+1+40),"")</f>
        <v/>
      </c>
      <c r="H30" s="18" t="str">
        <f>IF(MONTH($C$7-WEEKDAY($C$7)+1+41)=MONTH($C$7),DAY($C$7-WEEKDAY($C$7)+1+41),"")</f>
        <v/>
      </c>
      <c r="I30" s="19" cm="1">
        <f t="array" ref="I30">SUMPRODUCT(ISNUMBER(MATCH($C$38:$C$60,B30:H30,0))*$D$38:$D$60)</f>
        <v>0</v>
      </c>
    </row>
    <row r="31" spans="2:9" ht="20" customHeight="1" x14ac:dyDescent="0.25">
      <c r="B31" s="87" t="str" cm="1">
        <f t="array" ref="B31">IF(B30="","",_xlfn.TEXTJOIN(CHAR(10),TRUE,IF($C$38:$C$60=B30,$B$38:$B$60,"")))</f>
        <v/>
      </c>
      <c r="C31" s="87" t="str" cm="1">
        <f t="array" ref="C31">IF(C30="","",_xlfn.TEXTJOIN(CHAR(10),TRUE,IF($C$38:$C$60=C30,$B$38:$B$60,"")))</f>
        <v/>
      </c>
      <c r="D31" s="87" t="str" cm="1">
        <f t="array" ref="D31">IF(D30="","",_xlfn.TEXTJOIN(CHAR(10),TRUE,IF($C$38:$C$60=D30,$B$38:$B$60,"")))</f>
        <v/>
      </c>
      <c r="E31" s="87" t="str" cm="1">
        <f t="array" ref="E31">IF(E30="","",_xlfn.TEXTJOIN(CHAR(10),TRUE,IF($C$38:$C$60=E30,$B$38:$B$60,"")))</f>
        <v/>
      </c>
      <c r="F31" s="87" t="str" cm="1">
        <f t="array" ref="F31">IF(F30="","",_xlfn.TEXTJOIN(CHAR(10),TRUE,IF($C$38:$C$60=F30,$B$38:$B$60,"")))</f>
        <v/>
      </c>
      <c r="G31" s="87" t="str" cm="1">
        <f t="array" ref="G31">IF(G30="","",_xlfn.TEXTJOIN(CHAR(10),TRUE,IF($C$38:$C$60=G30,$B$38:$B$60,"")))</f>
        <v/>
      </c>
      <c r="H31" s="88" t="str" cm="1">
        <f t="array" ref="H31">IF(H30="","",_xlfn.TEXTJOIN(CHAR(10),TRUE,IF($C$38:$C$60=H30,$B$38:$B$60,"")))</f>
        <v/>
      </c>
      <c r="I31" s="89"/>
    </row>
    <row r="32" spans="2:9" ht="20" customHeight="1" x14ac:dyDescent="0.25">
      <c r="B32" s="87"/>
      <c r="C32" s="87"/>
      <c r="D32" s="87"/>
      <c r="E32" s="87"/>
      <c r="F32" s="87"/>
      <c r="G32" s="87"/>
      <c r="H32" s="88"/>
      <c r="I32" s="89"/>
    </row>
    <row r="33" spans="2:9" ht="20" customHeight="1" x14ac:dyDescent="0.25">
      <c r="B33" s="87"/>
      <c r="C33" s="87"/>
      <c r="D33" s="87"/>
      <c r="E33" s="87"/>
      <c r="F33" s="87"/>
      <c r="G33" s="87"/>
      <c r="H33" s="88"/>
      <c r="I33" s="89"/>
    </row>
    <row r="34" spans="2:9" x14ac:dyDescent="0.25">
      <c r="B34" s="4"/>
      <c r="C34" s="4"/>
      <c r="D34" s="4"/>
      <c r="E34" s="4"/>
      <c r="F34" s="4"/>
      <c r="G34" s="4"/>
      <c r="H34" s="4"/>
      <c r="I34" s="4"/>
    </row>
    <row r="35" spans="2:9" x14ac:dyDescent="0.25">
      <c r="B35" s="4"/>
      <c r="C35" s="4"/>
      <c r="D35" s="4"/>
      <c r="E35" s="4"/>
      <c r="F35" s="4"/>
      <c r="G35" s="4"/>
      <c r="H35" s="4"/>
      <c r="I35" s="4"/>
    </row>
    <row r="36" spans="2:9" ht="20" x14ac:dyDescent="0.65">
      <c r="B36" s="20" t="s">
        <v>16</v>
      </c>
      <c r="C36" s="21"/>
      <c r="D36" s="21"/>
      <c r="E36" s="4"/>
      <c r="F36" s="4"/>
      <c r="G36" s="4"/>
      <c r="H36" s="4"/>
      <c r="I36" s="4"/>
    </row>
    <row r="37" spans="2:9" ht="16.5" x14ac:dyDescent="0.55000000000000004">
      <c r="B37" s="22" t="s">
        <v>17</v>
      </c>
      <c r="C37" s="23" t="s">
        <v>18</v>
      </c>
      <c r="D37" s="23" t="s">
        <v>19</v>
      </c>
      <c r="E37" s="4"/>
      <c r="F37" s="4"/>
      <c r="G37" s="4"/>
      <c r="H37" s="4"/>
      <c r="I37" s="4"/>
    </row>
    <row r="38" spans="2:9" ht="15" customHeight="1" x14ac:dyDescent="0.25">
      <c r="B38" s="24" t="s">
        <v>20</v>
      </c>
      <c r="C38" s="25">
        <v>1</v>
      </c>
      <c r="D38" s="26">
        <v>1400</v>
      </c>
      <c r="E38" s="4"/>
      <c r="F38" s="4"/>
      <c r="G38" s="4"/>
      <c r="H38" s="4"/>
      <c r="I38" s="4"/>
    </row>
    <row r="39" spans="2:9" ht="15" customHeight="1" x14ac:dyDescent="0.25">
      <c r="B39" s="24" t="s">
        <v>21</v>
      </c>
      <c r="C39" s="25">
        <v>5</v>
      </c>
      <c r="D39" s="26">
        <v>95</v>
      </c>
      <c r="E39" s="4"/>
      <c r="F39" s="4"/>
      <c r="G39" s="4"/>
      <c r="H39" s="4"/>
      <c r="I39" s="4"/>
    </row>
    <row r="40" spans="2:9" ht="15" customHeight="1" x14ac:dyDescent="0.25">
      <c r="B40" s="24" t="s">
        <v>22</v>
      </c>
      <c r="C40" s="25">
        <v>8</v>
      </c>
      <c r="D40" s="26">
        <v>60</v>
      </c>
      <c r="E40" s="4"/>
      <c r="F40" s="4"/>
      <c r="G40" s="4"/>
      <c r="H40" s="4"/>
      <c r="I40" s="4"/>
    </row>
    <row r="41" spans="2:9" ht="15" customHeight="1" x14ac:dyDescent="0.25">
      <c r="B41" s="24" t="s">
        <v>23</v>
      </c>
      <c r="C41" s="25">
        <v>8</v>
      </c>
      <c r="D41" s="26">
        <v>45</v>
      </c>
      <c r="E41" s="4"/>
      <c r="F41" s="4"/>
      <c r="G41" s="4"/>
      <c r="H41" s="4"/>
      <c r="I41" s="4"/>
    </row>
    <row r="42" spans="2:9" ht="15" customHeight="1" x14ac:dyDescent="0.25">
      <c r="B42" s="24" t="s">
        <v>24</v>
      </c>
      <c r="C42" s="25">
        <v>12</v>
      </c>
      <c r="D42" s="26">
        <v>350</v>
      </c>
      <c r="E42" s="4"/>
      <c r="F42" s="4"/>
      <c r="G42" s="4"/>
      <c r="H42" s="4"/>
      <c r="I42" s="4"/>
    </row>
    <row r="43" spans="2:9" ht="15" customHeight="1" x14ac:dyDescent="0.25">
      <c r="B43" s="24" t="s">
        <v>25</v>
      </c>
      <c r="C43" s="25">
        <v>15</v>
      </c>
      <c r="D43" s="26">
        <v>210</v>
      </c>
      <c r="E43" s="4"/>
      <c r="F43" s="4"/>
      <c r="G43" s="4"/>
      <c r="H43" s="4"/>
      <c r="I43" s="4"/>
    </row>
    <row r="44" spans="2:9" ht="15" customHeight="1" x14ac:dyDescent="0.25">
      <c r="B44" s="24" t="s">
        <v>26</v>
      </c>
      <c r="C44" s="25">
        <v>18</v>
      </c>
      <c r="D44" s="26">
        <v>150</v>
      </c>
      <c r="E44" s="4"/>
      <c r="F44" s="4"/>
      <c r="G44" s="4"/>
      <c r="H44" s="4"/>
      <c r="I44" s="4"/>
    </row>
    <row r="45" spans="2:9" ht="15" customHeight="1" x14ac:dyDescent="0.25">
      <c r="B45" s="24" t="s">
        <v>27</v>
      </c>
      <c r="C45" s="25">
        <v>20</v>
      </c>
      <c r="D45" s="26">
        <v>35</v>
      </c>
      <c r="E45" s="4"/>
      <c r="F45" s="4"/>
      <c r="G45" s="4"/>
      <c r="H45" s="4"/>
      <c r="I45" s="4"/>
    </row>
    <row r="46" spans="2:9" ht="15" customHeight="1" x14ac:dyDescent="0.25">
      <c r="B46" s="24" t="s">
        <v>28</v>
      </c>
      <c r="C46" s="25">
        <v>22</v>
      </c>
      <c r="D46" s="26">
        <v>40</v>
      </c>
      <c r="E46" s="4"/>
      <c r="F46" s="4"/>
      <c r="G46" s="4"/>
      <c r="H46" s="4"/>
      <c r="I46" s="4"/>
    </row>
    <row r="47" spans="2:9" ht="15" customHeight="1" x14ac:dyDescent="0.25">
      <c r="B47" s="24" t="s">
        <v>29</v>
      </c>
      <c r="C47" s="25">
        <v>25</v>
      </c>
      <c r="D47" s="26">
        <v>35</v>
      </c>
      <c r="E47" s="4"/>
      <c r="F47" s="4"/>
      <c r="G47" s="4"/>
      <c r="H47" s="4"/>
      <c r="I47" s="4"/>
    </row>
    <row r="48" spans="2:9" ht="15" customHeight="1" x14ac:dyDescent="0.25">
      <c r="B48" s="24" t="s">
        <v>30</v>
      </c>
      <c r="C48" s="25">
        <v>28</v>
      </c>
      <c r="D48" s="26">
        <v>200</v>
      </c>
      <c r="E48" s="4"/>
      <c r="F48" s="4"/>
      <c r="G48" s="4"/>
      <c r="H48" s="4"/>
      <c r="I48" s="4"/>
    </row>
    <row r="49" spans="2:9" ht="15" customHeight="1" x14ac:dyDescent="0.25">
      <c r="B49" s="24" t="s">
        <v>31</v>
      </c>
      <c r="C49" s="25">
        <v>30</v>
      </c>
      <c r="D49" s="26">
        <v>400</v>
      </c>
      <c r="E49" s="4"/>
      <c r="F49" s="4"/>
      <c r="G49" s="4"/>
      <c r="H49" s="4"/>
      <c r="I49" s="4"/>
    </row>
    <row r="50" spans="2:9" ht="15" customHeight="1" x14ac:dyDescent="0.25">
      <c r="B50" s="24"/>
      <c r="C50" s="25"/>
      <c r="D50" s="26"/>
      <c r="E50" s="4"/>
      <c r="F50" s="4"/>
      <c r="G50" s="4"/>
      <c r="H50" s="4"/>
      <c r="I50" s="4"/>
    </row>
    <row r="51" spans="2:9" ht="15" customHeight="1" x14ac:dyDescent="0.25">
      <c r="B51" s="24"/>
      <c r="C51" s="25"/>
      <c r="D51" s="26"/>
      <c r="E51" s="4"/>
      <c r="F51" s="4"/>
      <c r="G51" s="4"/>
      <c r="H51" s="4"/>
      <c r="I51" s="4"/>
    </row>
    <row r="52" spans="2:9" ht="15" customHeight="1" x14ac:dyDescent="0.25">
      <c r="B52" s="24"/>
      <c r="C52" s="25"/>
      <c r="D52" s="26"/>
      <c r="E52" s="4"/>
      <c r="F52" s="4"/>
      <c r="G52" s="4"/>
      <c r="H52" s="4"/>
      <c r="I52" s="4"/>
    </row>
    <row r="53" spans="2:9" ht="15" customHeight="1" x14ac:dyDescent="0.25">
      <c r="B53" s="24"/>
      <c r="C53" s="25"/>
      <c r="D53" s="26"/>
      <c r="E53" s="4"/>
      <c r="F53" s="4"/>
      <c r="G53" s="4"/>
      <c r="H53" s="4"/>
      <c r="I53" s="4"/>
    </row>
    <row r="54" spans="2:9" ht="15" customHeight="1" x14ac:dyDescent="0.25">
      <c r="B54" s="24"/>
      <c r="C54" s="25"/>
      <c r="D54" s="26"/>
      <c r="E54" s="4"/>
      <c r="F54" s="4"/>
      <c r="G54" s="4"/>
      <c r="H54" s="4"/>
      <c r="I54" s="4"/>
    </row>
    <row r="55" spans="2:9" ht="15" customHeight="1" x14ac:dyDescent="0.25">
      <c r="B55" s="24"/>
      <c r="C55" s="25"/>
      <c r="D55" s="26"/>
      <c r="E55" s="4"/>
      <c r="F55" s="4"/>
      <c r="G55" s="4"/>
      <c r="H55" s="4"/>
      <c r="I55" s="4"/>
    </row>
    <row r="56" spans="2:9" ht="15" customHeight="1" x14ac:dyDescent="0.25">
      <c r="B56" s="24"/>
      <c r="C56" s="25"/>
      <c r="D56" s="26"/>
      <c r="E56" s="4"/>
      <c r="F56" s="4"/>
      <c r="G56" s="4"/>
      <c r="H56" s="4"/>
      <c r="I56" s="4"/>
    </row>
    <row r="57" spans="2:9" ht="15" customHeight="1" x14ac:dyDescent="0.25">
      <c r="B57" s="24"/>
      <c r="C57" s="25"/>
      <c r="D57" s="26"/>
      <c r="E57" s="4"/>
      <c r="F57" s="4"/>
      <c r="G57" s="4"/>
      <c r="H57" s="4"/>
      <c r="I57" s="4"/>
    </row>
    <row r="58" spans="2:9" ht="15" customHeight="1" x14ac:dyDescent="0.25">
      <c r="B58" s="24"/>
      <c r="C58" s="25"/>
      <c r="D58" s="26"/>
      <c r="E58" s="4"/>
      <c r="F58" s="4"/>
      <c r="G58" s="4"/>
      <c r="H58" s="4"/>
      <c r="I58" s="4"/>
    </row>
    <row r="59" spans="2:9" ht="15" customHeight="1" x14ac:dyDescent="0.25">
      <c r="B59" s="24"/>
      <c r="C59" s="25"/>
      <c r="D59" s="26"/>
      <c r="E59" s="4"/>
      <c r="F59" s="4"/>
      <c r="G59" s="4"/>
      <c r="H59" s="4"/>
      <c r="I59" s="4"/>
    </row>
    <row r="60" spans="2:9" ht="15" customHeight="1" x14ac:dyDescent="0.25">
      <c r="B60" s="24"/>
      <c r="C60" s="25"/>
      <c r="D60" s="26"/>
      <c r="E60" s="4"/>
      <c r="F60" s="4"/>
      <c r="G60" s="4"/>
      <c r="H60" s="4"/>
      <c r="I60" s="4"/>
    </row>
    <row r="61" spans="2:9" ht="13" x14ac:dyDescent="0.25">
      <c r="B61" s="27" t="str">
        <f>"TOTAL BILLS: "&amp;COUNTA($B$38:$B$60)</f>
        <v>TOTAL BILLS: 12</v>
      </c>
      <c r="C61" s="28"/>
      <c r="D61" s="29">
        <f>SUM($D$38:$D$60)</f>
        <v>3020</v>
      </c>
      <c r="E61" s="4"/>
      <c r="F61" s="4"/>
      <c r="G61" s="4"/>
      <c r="H61" s="4"/>
      <c r="I61" s="4"/>
    </row>
    <row r="62" spans="2:9" x14ac:dyDescent="0.25">
      <c r="B62" s="4"/>
      <c r="C62" s="4"/>
      <c r="D62" s="4"/>
      <c r="E62" s="4"/>
      <c r="F62" s="4"/>
      <c r="G62" s="4"/>
      <c r="H62" s="4"/>
      <c r="I62" s="4"/>
    </row>
    <row r="63" spans="2:9" x14ac:dyDescent="0.25">
      <c r="B63" s="4"/>
      <c r="C63" s="4"/>
      <c r="D63" s="4"/>
      <c r="E63" s="4"/>
      <c r="F63" s="4"/>
      <c r="G63" s="4"/>
      <c r="H63" s="4"/>
      <c r="I63" s="4"/>
    </row>
    <row r="64" spans="2:9" x14ac:dyDescent="0.25">
      <c r="B64" s="4"/>
      <c r="C64" s="4"/>
      <c r="D64" s="4"/>
      <c r="E64" s="4"/>
      <c r="F64" s="4"/>
      <c r="G64" s="4"/>
      <c r="H64" s="4"/>
      <c r="I64" s="4"/>
    </row>
    <row r="65" spans="2:9" ht="25" customHeight="1" x14ac:dyDescent="0.65">
      <c r="B65" s="93" t="s">
        <v>32</v>
      </c>
      <c r="C65" s="94"/>
      <c r="D65" s="94"/>
      <c r="E65" s="94"/>
      <c r="F65" s="94"/>
      <c r="G65" s="94"/>
      <c r="H65" s="94"/>
      <c r="I65" s="94"/>
    </row>
    <row r="66" spans="2:9" ht="25" customHeight="1" x14ac:dyDescent="0.25">
      <c r="B66" s="30" t="s">
        <v>33</v>
      </c>
      <c r="C66" s="31"/>
      <c r="D66" s="31"/>
      <c r="E66" s="31"/>
      <c r="F66" s="31"/>
      <c r="G66" s="31"/>
      <c r="H66" s="31"/>
      <c r="I66" s="31"/>
    </row>
    <row r="67" spans="2:9" x14ac:dyDescent="0.25">
      <c r="B67" s="4"/>
      <c r="C67" s="4"/>
      <c r="D67" s="4"/>
      <c r="E67" s="4"/>
      <c r="F67" s="4"/>
      <c r="G67" s="4"/>
      <c r="H67" s="4"/>
      <c r="I67" s="4"/>
    </row>
    <row r="68" spans="2:9" x14ac:dyDescent="0.25">
      <c r="B68" s="4"/>
      <c r="C68" s="4"/>
      <c r="D68" s="4"/>
      <c r="E68" s="4"/>
      <c r="F68" s="4"/>
      <c r="G68" s="4"/>
      <c r="H68" s="4"/>
      <c r="I68" s="4"/>
    </row>
    <row r="69" spans="2:9" x14ac:dyDescent="0.25">
      <c r="B69" s="4"/>
      <c r="C69" s="4"/>
      <c r="D69" s="4"/>
      <c r="E69" s="4"/>
      <c r="F69" s="4"/>
      <c r="G69" s="4"/>
      <c r="H69" s="4"/>
      <c r="I69" s="4"/>
    </row>
    <row r="70" spans="2:9" x14ac:dyDescent="0.25">
      <c r="B70" s="4"/>
      <c r="C70" s="4"/>
      <c r="D70" s="4"/>
      <c r="E70" s="4"/>
      <c r="F70" s="4"/>
      <c r="G70" s="4"/>
      <c r="H70" s="4"/>
      <c r="I70" s="4"/>
    </row>
    <row r="71" spans="2:9" x14ac:dyDescent="0.25">
      <c r="B71" s="4"/>
      <c r="C71" s="4"/>
      <c r="D71" s="4"/>
      <c r="E71" s="4"/>
      <c r="F71" s="4"/>
      <c r="G71" s="4"/>
      <c r="H71" s="4"/>
      <c r="I71" s="4"/>
    </row>
    <row r="72" spans="2:9" ht="25" customHeight="1" x14ac:dyDescent="0.25">
      <c r="B72" s="95" t="s">
        <v>34</v>
      </c>
      <c r="C72" s="96"/>
      <c r="D72" s="96"/>
      <c r="E72" s="97"/>
      <c r="F72" s="4"/>
      <c r="G72" s="32"/>
      <c r="H72" s="33"/>
      <c r="I72" s="34"/>
    </row>
    <row r="73" spans="2:9" x14ac:dyDescent="0.25">
      <c r="B73" s="35"/>
      <c r="C73" s="4"/>
      <c r="D73" s="4"/>
      <c r="E73" s="36"/>
      <c r="F73" s="4"/>
      <c r="G73" s="37"/>
      <c r="H73" s="38"/>
      <c r="I73" s="39"/>
    </row>
    <row r="74" spans="2:9" ht="33" customHeight="1" x14ac:dyDescent="0.25">
      <c r="B74" s="90" t="s">
        <v>35</v>
      </c>
      <c r="C74" s="91"/>
      <c r="D74" s="91"/>
      <c r="E74" s="92"/>
      <c r="F74" s="4"/>
      <c r="G74" s="37"/>
      <c r="H74" s="38"/>
      <c r="I74" s="39"/>
    </row>
    <row r="75" spans="2:9" ht="33" customHeight="1" x14ac:dyDescent="0.25">
      <c r="B75" s="90" t="s">
        <v>36</v>
      </c>
      <c r="C75" s="91"/>
      <c r="D75" s="91"/>
      <c r="E75" s="92"/>
      <c r="F75" s="4"/>
      <c r="G75" s="37"/>
      <c r="H75" s="38"/>
      <c r="I75" s="39"/>
    </row>
    <row r="76" spans="2:9" ht="33" customHeight="1" x14ac:dyDescent="0.25">
      <c r="B76" s="90" t="s">
        <v>37</v>
      </c>
      <c r="C76" s="91"/>
      <c r="D76" s="91"/>
      <c r="E76" s="92"/>
      <c r="F76" s="4"/>
      <c r="G76" s="37"/>
      <c r="H76" s="38"/>
      <c r="I76" s="39"/>
    </row>
    <row r="77" spans="2:9" ht="33" customHeight="1" x14ac:dyDescent="0.25">
      <c r="B77" s="40" t="s">
        <v>38</v>
      </c>
      <c r="C77" s="41"/>
      <c r="D77" s="41"/>
      <c r="E77" s="42"/>
      <c r="F77" s="4"/>
      <c r="G77" s="37"/>
      <c r="H77" s="38"/>
      <c r="I77" s="39"/>
    </row>
    <row r="78" spans="2:9" ht="33" customHeight="1" x14ac:dyDescent="0.25">
      <c r="B78" s="40" t="s">
        <v>39</v>
      </c>
      <c r="C78" s="41"/>
      <c r="D78" s="41"/>
      <c r="E78" s="42"/>
      <c r="F78" s="4"/>
      <c r="G78" s="37"/>
      <c r="H78" s="38"/>
      <c r="I78" s="39"/>
    </row>
    <row r="79" spans="2:9" x14ac:dyDescent="0.25">
      <c r="B79" s="35"/>
      <c r="C79" s="4"/>
      <c r="D79" s="4"/>
      <c r="E79" s="36"/>
      <c r="F79" s="4"/>
      <c r="G79" s="37"/>
      <c r="H79" s="38"/>
      <c r="I79" s="39"/>
    </row>
    <row r="80" spans="2:9" ht="25" customHeight="1" x14ac:dyDescent="0.25">
      <c r="B80" s="98" t="s">
        <v>40</v>
      </c>
      <c r="C80" s="99"/>
      <c r="D80" s="99"/>
      <c r="E80" s="100"/>
      <c r="F80" s="4"/>
      <c r="G80" s="37"/>
      <c r="H80" s="38"/>
      <c r="I80" s="39"/>
    </row>
    <row r="81" spans="2:9" ht="33" customHeight="1" x14ac:dyDescent="0.25">
      <c r="B81" s="90" t="s">
        <v>41</v>
      </c>
      <c r="C81" s="99"/>
      <c r="D81" s="99"/>
      <c r="E81" s="100"/>
      <c r="F81" s="4"/>
      <c r="G81" s="37"/>
      <c r="H81" s="38"/>
      <c r="I81" s="39"/>
    </row>
    <row r="82" spans="2:9" ht="20" customHeight="1" x14ac:dyDescent="0.25">
      <c r="B82" s="90" t="s">
        <v>42</v>
      </c>
      <c r="C82" s="99"/>
      <c r="D82" s="99"/>
      <c r="E82" s="100"/>
      <c r="F82" s="4"/>
      <c r="G82" s="37"/>
      <c r="H82" s="38"/>
      <c r="I82" s="39"/>
    </row>
    <row r="83" spans="2:9" ht="20" customHeight="1" x14ac:dyDescent="0.25">
      <c r="B83" s="101" t="s">
        <v>43</v>
      </c>
      <c r="C83" s="102"/>
      <c r="D83" s="102"/>
      <c r="E83" s="103"/>
      <c r="F83" s="4"/>
      <c r="G83" s="43"/>
      <c r="H83" s="44"/>
      <c r="I83" s="45"/>
    </row>
  </sheetData>
  <sheetProtection algorithmName="SHA-512" hashValue="aRFjSvzQhqYvFtKpZylnzsFi3kyJVjFGKZLL4z/Vi4IJlvFVz+HY6yR3KiWJCU6gANmZCogIPkoEfQTFIyKe0g==" saltValue="i6x9CoFatemneWRxEnbSKQ==" spinCount="100000" sheet="1" objects="1" scenarios="1"/>
  <mergeCells count="59">
    <mergeCell ref="B76:E76"/>
    <mergeCell ref="B80:E80"/>
    <mergeCell ref="B81:E81"/>
    <mergeCell ref="B82:E82"/>
    <mergeCell ref="B83:E83"/>
    <mergeCell ref="H31:H33"/>
    <mergeCell ref="I31:I33"/>
    <mergeCell ref="B65:I65"/>
    <mergeCell ref="B72:E72"/>
    <mergeCell ref="B74:E74"/>
    <mergeCell ref="F31:F33"/>
    <mergeCell ref="G31:G33"/>
    <mergeCell ref="B75:E75"/>
    <mergeCell ref="B31:B33"/>
    <mergeCell ref="C31:C33"/>
    <mergeCell ref="D31:D33"/>
    <mergeCell ref="E31:E33"/>
    <mergeCell ref="H23:H25"/>
    <mergeCell ref="I23:I25"/>
    <mergeCell ref="B27:B29"/>
    <mergeCell ref="C27:C29"/>
    <mergeCell ref="D27:D29"/>
    <mergeCell ref="E27:E29"/>
    <mergeCell ref="F27:F29"/>
    <mergeCell ref="G27:G29"/>
    <mergeCell ref="H27:H29"/>
    <mergeCell ref="I27:I29"/>
    <mergeCell ref="B23:B25"/>
    <mergeCell ref="C23:C25"/>
    <mergeCell ref="D23:D25"/>
    <mergeCell ref="E23:E25"/>
    <mergeCell ref="F23:F25"/>
    <mergeCell ref="G23:G25"/>
    <mergeCell ref="H15:H17"/>
    <mergeCell ref="I15:I17"/>
    <mergeCell ref="B19:B21"/>
    <mergeCell ref="C19:C21"/>
    <mergeCell ref="D19:D21"/>
    <mergeCell ref="E19:E21"/>
    <mergeCell ref="F19:F21"/>
    <mergeCell ref="G19:G21"/>
    <mergeCell ref="H19:H21"/>
    <mergeCell ref="I19:I21"/>
    <mergeCell ref="B15:B17"/>
    <mergeCell ref="C15:C17"/>
    <mergeCell ref="D15:D17"/>
    <mergeCell ref="E15:E17"/>
    <mergeCell ref="F15:F17"/>
    <mergeCell ref="G15:G17"/>
    <mergeCell ref="E5:I5"/>
    <mergeCell ref="E6:I7"/>
    <mergeCell ref="B11:B13"/>
    <mergeCell ref="C11:C13"/>
    <mergeCell ref="D11:D13"/>
    <mergeCell ref="E11:E13"/>
    <mergeCell ref="F11:F13"/>
    <mergeCell ref="G11:G13"/>
    <mergeCell ref="H11:H13"/>
    <mergeCell ref="I11:I13"/>
  </mergeCells>
  <conditionalFormatting sqref="B10:H10 B14:H14 B18:H18 B22:H22 B26:H26 B30:H30">
    <cfRule type="expression" dxfId="0" priority="1">
      <formula>AND(B10&lt;&gt;"",COUNTIF(#REF!,B10)&gt;0)</formula>
    </cfRule>
  </conditionalFormatting>
  <dataValidations count="2">
    <dataValidation type="list" allowBlank="1" showInputMessage="1" showErrorMessage="1" sqref="C5" xr:uid="{49D7B323-83C1-4CB2-A589-E062EEAFCADB}">
      <formula1>"January,February,March,April,May,June,July,August,September,October,November,December"</formula1>
    </dataValidation>
    <dataValidation type="list" allowBlank="1" showInputMessage="1" showErrorMessage="1" sqref="C6" xr:uid="{B6032E2E-4829-4061-9BA1-C0251C5479A0}">
      <formula1>"2024,2025,2026,2027,2028,2029,2030"</formula1>
    </dataValidation>
  </dataValidations>
  <hyperlinks>
    <hyperlink ref="B66" r:id="rId1" tooltip="Upgrade to the Pro version" xr:uid="{46CACB7D-DA7A-46A3-9F60-3896C7F3D3E4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13AE2-3701-4AC4-B3B2-B83F9496E783}">
  <sheetPr codeName="Sheet341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5" t="s">
        <v>44</v>
      </c>
      <c r="C2" s="105"/>
      <c r="D2" s="105"/>
      <c r="E2" s="105"/>
      <c r="F2" s="105"/>
      <c r="G2" s="105"/>
      <c r="H2" s="105"/>
      <c r="I2" s="105"/>
      <c r="J2" s="105"/>
    </row>
    <row r="3" spans="2:10" x14ac:dyDescent="0.25"/>
    <row r="4" spans="2:10" ht="25" customHeight="1" x14ac:dyDescent="0.3">
      <c r="B4" s="46" t="s">
        <v>45</v>
      </c>
      <c r="C4" s="47" t="s">
        <v>46</v>
      </c>
      <c r="D4" s="48" t="s">
        <v>47</v>
      </c>
      <c r="F4" s="49"/>
      <c r="G4" s="49"/>
      <c r="H4" s="49"/>
      <c r="I4" s="49"/>
      <c r="J4" s="49"/>
    </row>
    <row r="5" spans="2:10" ht="16" customHeight="1" x14ac:dyDescent="0.25">
      <c r="B5" s="106" t="s">
        <v>48</v>
      </c>
      <c r="C5" s="106"/>
      <c r="D5" s="106"/>
      <c r="F5" s="49"/>
      <c r="G5" s="49"/>
      <c r="H5" s="49"/>
      <c r="I5" s="49"/>
      <c r="J5" s="49"/>
    </row>
    <row r="6" spans="2:10" ht="17" customHeight="1" x14ac:dyDescent="0.3">
      <c r="B6" s="50" t="s">
        <v>49</v>
      </c>
      <c r="C6" s="51" t="s">
        <v>50</v>
      </c>
      <c r="D6" s="52" t="s">
        <v>51</v>
      </c>
      <c r="F6" s="49"/>
      <c r="G6" s="49"/>
      <c r="H6" s="49"/>
      <c r="I6" s="49"/>
      <c r="J6" s="49"/>
    </row>
    <row r="7" spans="2:10" ht="17" customHeight="1" x14ac:dyDescent="0.3">
      <c r="B7" s="53" t="s">
        <v>52</v>
      </c>
      <c r="C7" s="54" t="s">
        <v>50</v>
      </c>
      <c r="D7" s="52" t="s">
        <v>51</v>
      </c>
      <c r="F7" s="49"/>
      <c r="G7" s="49"/>
      <c r="H7" s="49"/>
      <c r="I7" s="49"/>
      <c r="J7" s="49"/>
    </row>
    <row r="8" spans="2:10" ht="17" customHeight="1" x14ac:dyDescent="0.3">
      <c r="B8" s="50" t="s">
        <v>53</v>
      </c>
      <c r="C8" s="51" t="s">
        <v>50</v>
      </c>
      <c r="D8" s="52" t="s">
        <v>51</v>
      </c>
      <c r="F8" s="49"/>
      <c r="G8" s="49"/>
      <c r="H8" s="49"/>
      <c r="I8" s="49"/>
      <c r="J8" s="49"/>
    </row>
    <row r="9" spans="2:10" ht="17" customHeight="1" x14ac:dyDescent="0.3">
      <c r="B9" s="55" t="s">
        <v>54</v>
      </c>
      <c r="C9" s="54" t="s">
        <v>50</v>
      </c>
      <c r="D9" s="52" t="s">
        <v>51</v>
      </c>
      <c r="F9" s="49"/>
      <c r="G9" s="49"/>
      <c r="H9" s="49"/>
      <c r="I9" s="49"/>
      <c r="J9" s="49"/>
    </row>
    <row r="10" spans="2:10" ht="16" customHeight="1" x14ac:dyDescent="0.25">
      <c r="B10" s="106" t="s">
        <v>55</v>
      </c>
      <c r="C10" s="107"/>
      <c r="D10" s="107"/>
      <c r="F10" s="49"/>
      <c r="G10" s="49"/>
      <c r="H10" s="49"/>
      <c r="I10" s="49"/>
      <c r="J10" s="49"/>
    </row>
    <row r="11" spans="2:10" ht="17" customHeight="1" x14ac:dyDescent="0.3">
      <c r="B11" s="50" t="s">
        <v>56</v>
      </c>
      <c r="C11" s="56" t="s">
        <v>51</v>
      </c>
      <c r="D11" s="52" t="s">
        <v>51</v>
      </c>
      <c r="F11" s="49"/>
      <c r="G11" s="49"/>
      <c r="H11" s="49"/>
      <c r="I11" s="49"/>
      <c r="J11" s="49"/>
    </row>
    <row r="12" spans="2:10" ht="17" customHeight="1" x14ac:dyDescent="0.3">
      <c r="B12" s="53" t="s">
        <v>57</v>
      </c>
      <c r="C12" s="57" t="s">
        <v>51</v>
      </c>
      <c r="D12" s="52" t="s">
        <v>51</v>
      </c>
      <c r="F12" s="49"/>
      <c r="G12" s="49"/>
      <c r="H12" s="49"/>
      <c r="I12" s="49"/>
      <c r="J12" s="49"/>
    </row>
    <row r="13" spans="2:10" ht="17" customHeight="1" x14ac:dyDescent="0.3">
      <c r="B13" s="58" t="s">
        <v>58</v>
      </c>
      <c r="C13" s="56" t="s">
        <v>51</v>
      </c>
      <c r="D13" s="52" t="s">
        <v>51</v>
      </c>
      <c r="F13" s="49"/>
      <c r="G13" s="49"/>
      <c r="H13" s="49"/>
      <c r="I13" s="49"/>
      <c r="J13" s="49"/>
    </row>
    <row r="14" spans="2:10" ht="16" customHeight="1" x14ac:dyDescent="0.25">
      <c r="B14" s="106" t="s">
        <v>59</v>
      </c>
      <c r="C14" s="108"/>
      <c r="D14" s="108"/>
      <c r="F14" s="49"/>
      <c r="G14" s="49"/>
      <c r="H14" s="49"/>
      <c r="I14" s="49"/>
      <c r="J14" s="49"/>
    </row>
    <row r="15" spans="2:10" ht="17" customHeight="1" x14ac:dyDescent="0.3">
      <c r="B15" s="50" t="s">
        <v>60</v>
      </c>
      <c r="C15" s="56" t="s">
        <v>51</v>
      </c>
      <c r="D15" s="52" t="s">
        <v>51</v>
      </c>
      <c r="F15" s="49"/>
      <c r="G15" s="49"/>
      <c r="H15" s="49"/>
      <c r="I15" s="49"/>
      <c r="J15" s="49"/>
    </row>
    <row r="16" spans="2:10" ht="17" customHeight="1" x14ac:dyDescent="0.3">
      <c r="B16" s="53" t="s">
        <v>61</v>
      </c>
      <c r="C16" s="57" t="s">
        <v>51</v>
      </c>
      <c r="D16" s="52" t="s">
        <v>51</v>
      </c>
      <c r="F16" s="49"/>
      <c r="G16" s="49"/>
      <c r="H16" s="49"/>
      <c r="I16" s="49"/>
      <c r="J16" s="49"/>
    </row>
    <row r="17" spans="2:11" ht="17" customHeight="1" x14ac:dyDescent="0.3">
      <c r="B17" s="50" t="s">
        <v>62</v>
      </c>
      <c r="C17" s="56" t="s">
        <v>51</v>
      </c>
      <c r="D17" s="52" t="s">
        <v>51</v>
      </c>
      <c r="F17" s="49"/>
      <c r="G17" s="49"/>
      <c r="H17" s="49"/>
      <c r="I17" s="49"/>
      <c r="J17" s="49"/>
    </row>
    <row r="18" spans="2:11" ht="17" customHeight="1" x14ac:dyDescent="0.3">
      <c r="B18" s="53" t="s">
        <v>63</v>
      </c>
      <c r="C18" s="54" t="s">
        <v>50</v>
      </c>
      <c r="D18" s="52" t="s">
        <v>51</v>
      </c>
      <c r="F18" s="49"/>
      <c r="G18" s="49"/>
      <c r="H18" s="49"/>
      <c r="I18" s="49"/>
      <c r="J18" s="49"/>
    </row>
    <row r="19" spans="2:11" ht="17" customHeight="1" x14ac:dyDescent="0.3">
      <c r="B19" s="50" t="s">
        <v>64</v>
      </c>
      <c r="C19" s="51" t="s">
        <v>50</v>
      </c>
      <c r="D19" s="52" t="s">
        <v>51</v>
      </c>
      <c r="F19" s="49"/>
      <c r="G19" s="49"/>
      <c r="H19" s="49"/>
      <c r="I19" s="49"/>
      <c r="J19" s="49"/>
    </row>
    <row r="20" spans="2:11" ht="25" customHeight="1" x14ac:dyDescent="0.3">
      <c r="B20" s="46" t="s">
        <v>65</v>
      </c>
      <c r="C20" s="59" t="s">
        <v>66</v>
      </c>
      <c r="D20" s="60" t="s">
        <v>67</v>
      </c>
      <c r="F20" s="49"/>
      <c r="G20" s="49"/>
      <c r="H20" s="49"/>
      <c r="I20" s="49"/>
      <c r="J20" s="49"/>
    </row>
    <row r="21" spans="2:11" x14ac:dyDescent="0.25">
      <c r="F21" s="49"/>
      <c r="G21" s="49"/>
      <c r="H21" s="49"/>
      <c r="I21" s="49"/>
      <c r="J21" s="49"/>
    </row>
    <row r="22" spans="2:11" ht="24" customHeight="1" x14ac:dyDescent="0.25">
      <c r="B22" s="109" t="s">
        <v>68</v>
      </c>
      <c r="C22" s="109"/>
      <c r="D22" s="109"/>
      <c r="F22" s="49"/>
      <c r="G22" s="49"/>
      <c r="H22" s="49"/>
      <c r="I22" s="49"/>
      <c r="J22" s="49"/>
    </row>
    <row r="23" spans="2:11" ht="22" customHeight="1" x14ac:dyDescent="0.25">
      <c r="B23" s="104" t="s">
        <v>69</v>
      </c>
      <c r="C23" s="104"/>
      <c r="D23" s="104"/>
      <c r="F23" s="49"/>
      <c r="G23" s="49"/>
      <c r="H23" s="49"/>
      <c r="I23" s="49"/>
      <c r="J23" s="49"/>
    </row>
    <row r="24" spans="2:11" ht="21" customHeight="1" x14ac:dyDescent="0.25"/>
    <row r="25" spans="2:11" ht="2" customHeight="1" x14ac:dyDescent="0.25">
      <c r="B25" s="61"/>
      <c r="C25" s="61"/>
      <c r="D25" s="61"/>
      <c r="E25" s="61"/>
      <c r="F25" s="61"/>
      <c r="G25" s="61"/>
      <c r="H25" s="61"/>
      <c r="I25" s="61"/>
      <c r="J25" s="61"/>
      <c r="K25" s="61"/>
    </row>
    <row r="26" spans="2:11" ht="21" customHeight="1" x14ac:dyDescent="0.25"/>
    <row r="27" spans="2:11" ht="41" customHeight="1" x14ac:dyDescent="0.25">
      <c r="B27" s="117" t="s">
        <v>70</v>
      </c>
      <c r="C27" s="118"/>
      <c r="D27" s="119"/>
      <c r="F27" s="49"/>
      <c r="G27" s="49"/>
      <c r="H27" s="49"/>
      <c r="I27" s="49"/>
      <c r="J27" s="49"/>
    </row>
    <row r="28" spans="2:11" ht="20" customHeight="1" x14ac:dyDescent="0.3">
      <c r="B28" s="120" t="s">
        <v>71</v>
      </c>
      <c r="C28" s="121"/>
      <c r="D28" s="122"/>
      <c r="F28" s="49"/>
      <c r="G28" s="49"/>
      <c r="H28" s="49"/>
      <c r="I28" s="49"/>
      <c r="J28" s="49"/>
    </row>
    <row r="29" spans="2:11" ht="33.5" customHeight="1" x14ac:dyDescent="0.25">
      <c r="B29" s="123" t="s">
        <v>72</v>
      </c>
      <c r="C29" s="124"/>
      <c r="D29" s="125"/>
      <c r="F29" s="49"/>
      <c r="G29" s="49"/>
      <c r="H29" s="49"/>
      <c r="I29" s="49"/>
      <c r="J29" s="49"/>
    </row>
    <row r="30" spans="2:11" ht="20" customHeight="1" x14ac:dyDescent="0.3">
      <c r="B30" s="126" t="s">
        <v>73</v>
      </c>
      <c r="C30" s="127"/>
      <c r="D30" s="128"/>
      <c r="F30" s="49"/>
      <c r="G30" s="49"/>
      <c r="H30" s="49"/>
      <c r="I30" s="49"/>
      <c r="J30" s="49"/>
    </row>
    <row r="31" spans="2:11" ht="20" customHeight="1" x14ac:dyDescent="0.25">
      <c r="B31" s="129" t="s">
        <v>93</v>
      </c>
      <c r="C31" s="130"/>
      <c r="D31" s="131"/>
      <c r="F31" s="49"/>
      <c r="G31" s="49"/>
      <c r="H31" s="49"/>
      <c r="I31" s="49"/>
      <c r="J31" s="49"/>
    </row>
    <row r="32" spans="2:11" ht="20" customHeight="1" x14ac:dyDescent="0.25">
      <c r="B32" s="132" t="s">
        <v>74</v>
      </c>
      <c r="C32" s="133"/>
      <c r="D32" s="134"/>
      <c r="F32" s="49"/>
      <c r="G32" s="49"/>
      <c r="H32" s="49"/>
      <c r="I32" s="49"/>
      <c r="J32" s="49"/>
    </row>
    <row r="33" spans="2:10" ht="12.5" customHeight="1" x14ac:dyDescent="0.25">
      <c r="B33" s="110" t="s">
        <v>94</v>
      </c>
      <c r="C33" s="111"/>
      <c r="D33" s="112"/>
      <c r="F33" s="49"/>
      <c r="G33" s="49"/>
      <c r="H33" s="49"/>
      <c r="I33" s="49"/>
      <c r="J33" s="49"/>
    </row>
    <row r="34" spans="2:10" ht="29.5" customHeight="1" x14ac:dyDescent="0.25">
      <c r="B34" s="113"/>
      <c r="C34" s="114"/>
      <c r="D34" s="115"/>
      <c r="F34" s="49"/>
      <c r="G34" s="49"/>
      <c r="H34" s="49"/>
      <c r="I34" s="49"/>
      <c r="J34" s="49"/>
    </row>
    <row r="35" spans="2:10" x14ac:dyDescent="0.25"/>
    <row r="36" spans="2:10" ht="2" customHeight="1" x14ac:dyDescent="0.25">
      <c r="B36" s="61"/>
      <c r="C36" s="61"/>
      <c r="D36" s="61"/>
      <c r="E36" s="61"/>
      <c r="F36" s="61"/>
      <c r="G36" s="61"/>
      <c r="H36" s="61"/>
      <c r="I36" s="61"/>
      <c r="J36" s="61"/>
    </row>
    <row r="37" spans="2:10" x14ac:dyDescent="0.25"/>
    <row r="38" spans="2:10" x14ac:dyDescent="0.25">
      <c r="B38" s="116" t="s">
        <v>75</v>
      </c>
      <c r="C38" s="116"/>
      <c r="D38" s="116"/>
      <c r="E38" s="116"/>
      <c r="F38" s="116"/>
      <c r="G38" s="116"/>
      <c r="H38" s="116"/>
      <c r="I38" s="116"/>
      <c r="J38" s="116"/>
    </row>
    <row r="39" spans="2:10" x14ac:dyDescent="0.25">
      <c r="B39" s="116"/>
      <c r="C39" s="116"/>
      <c r="D39" s="116"/>
      <c r="E39" s="116"/>
      <c r="F39" s="116"/>
      <c r="G39" s="116"/>
      <c r="H39" s="116"/>
      <c r="I39" s="116"/>
      <c r="J39" s="116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BVtvRY+EwNY58VrfwyEnKVsqHzFxeZDpcHlumfUSLCsvk84MQBKX9bTYcG9L4E7lBB0IIoHxBRdaxcEBLeVHhg==" saltValue="al9ex4Hx13Lq3bgnmaUIA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E969E6FC-9DFA-4E6C-8927-4C2D9B93D0F3}"/>
    <hyperlink ref="B33" r:id="rId2" xr:uid="{618153DE-DEED-49CE-A6FE-E6D4F63DC6C8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9EB10-57DC-483B-82E0-7543721DAACE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2" hidden="1" customWidth="1"/>
    <col min="2" max="14" width="9.1796875" style="62" customWidth="1"/>
    <col min="15" max="15" width="2.6328125" style="62" hidden="1" customWidth="1"/>
    <col min="16" max="16384" width="5" style="62" hidden="1"/>
  </cols>
  <sheetData>
    <row r="1" spans="2:14" ht="14" hidden="1" x14ac:dyDescent="0.3"/>
    <row r="2" spans="2:14" ht="50.15" customHeight="1" x14ac:dyDescent="0.6">
      <c r="B2" s="63"/>
      <c r="C2" s="136" t="s">
        <v>76</v>
      </c>
      <c r="D2" s="136"/>
      <c r="E2" s="136"/>
      <c r="F2" s="136"/>
      <c r="G2" s="136"/>
      <c r="H2" s="136"/>
      <c r="I2" s="136"/>
      <c r="J2" s="137"/>
      <c r="K2" s="137"/>
      <c r="L2" s="137"/>
      <c r="M2" s="137"/>
      <c r="N2" s="137"/>
    </row>
    <row r="3" spans="2:14" ht="7.5" hidden="1" customHeight="1" x14ac:dyDescent="0.3"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2:14" ht="7.5" hidden="1" customHeight="1" x14ac:dyDescent="0.3"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</row>
    <row r="5" spans="2:14" ht="14" x14ac:dyDescent="0.3"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2:14" ht="26" x14ac:dyDescent="0.35">
      <c r="B6" s="66">
        <v>4</v>
      </c>
      <c r="C6" s="67" t="s">
        <v>77</v>
      </c>
      <c r="D6" s="68"/>
      <c r="E6" s="68"/>
      <c r="F6" s="68"/>
      <c r="G6" s="68"/>
      <c r="H6" s="69"/>
      <c r="I6" s="68"/>
      <c r="J6" s="69"/>
      <c r="K6" s="69"/>
      <c r="L6" s="69"/>
      <c r="M6" s="69"/>
      <c r="N6" s="65"/>
    </row>
    <row r="7" spans="2:14" ht="15.75" customHeight="1" x14ac:dyDescent="0.3">
      <c r="B7" s="70"/>
      <c r="C7" s="138" t="s">
        <v>78</v>
      </c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65"/>
    </row>
    <row r="8" spans="2:14" ht="3.75" customHeight="1" x14ac:dyDescent="0.35">
      <c r="B8" s="70"/>
      <c r="C8" s="71"/>
      <c r="D8" s="68"/>
      <c r="E8" s="68"/>
      <c r="F8" s="68"/>
      <c r="G8" s="68"/>
      <c r="H8" s="69"/>
      <c r="I8" s="68"/>
      <c r="J8" s="69"/>
      <c r="K8" s="69"/>
      <c r="L8" s="69"/>
      <c r="M8" s="69"/>
      <c r="N8" s="65"/>
    </row>
    <row r="9" spans="2:14" ht="6" customHeight="1" x14ac:dyDescent="0.3">
      <c r="B9" s="72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65"/>
    </row>
    <row r="10" spans="2:14" ht="24.75" customHeight="1" x14ac:dyDescent="0.3">
      <c r="B10" s="72">
        <v>4</v>
      </c>
      <c r="C10" s="140" t="s">
        <v>79</v>
      </c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65"/>
    </row>
    <row r="11" spans="2:14" ht="9.75" hidden="1" customHeight="1" x14ac:dyDescent="0.35">
      <c r="B11" s="65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5"/>
    </row>
    <row r="12" spans="2:14" ht="9.75" hidden="1" customHeight="1" x14ac:dyDescent="0.35">
      <c r="B12" s="65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5"/>
    </row>
    <row r="13" spans="2:14" ht="9.75" customHeight="1" x14ac:dyDescent="0.35">
      <c r="B13" s="65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5"/>
    </row>
    <row r="14" spans="2:14" ht="24.75" customHeight="1" x14ac:dyDescent="0.35">
      <c r="B14" s="66">
        <v>4</v>
      </c>
      <c r="C14" s="73" t="s">
        <v>80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5"/>
    </row>
    <row r="15" spans="2:14" ht="24.75" customHeight="1" x14ac:dyDescent="0.35">
      <c r="B15" s="65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5"/>
    </row>
    <row r="16" spans="2:14" ht="24.75" customHeight="1" x14ac:dyDescent="0.3">
      <c r="B16" s="72">
        <v>4</v>
      </c>
      <c r="C16" s="135" t="s">
        <v>81</v>
      </c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65"/>
    </row>
    <row r="17" spans="2:14" ht="24.75" customHeight="1" x14ac:dyDescent="0.3">
      <c r="B17" s="72">
        <v>4</v>
      </c>
      <c r="C17" s="135" t="s">
        <v>82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65"/>
    </row>
    <row r="18" spans="2:14" ht="24.75" customHeight="1" x14ac:dyDescent="0.3">
      <c r="B18" s="72">
        <v>4</v>
      </c>
      <c r="C18" s="135" t="s">
        <v>83</v>
      </c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65"/>
    </row>
    <row r="19" spans="2:14" ht="14.5" x14ac:dyDescent="0.35">
      <c r="B19" s="65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5"/>
    </row>
    <row r="20" spans="2:14" ht="24.75" customHeight="1" x14ac:dyDescent="0.35">
      <c r="B20" s="66">
        <v>4</v>
      </c>
      <c r="C20" s="73" t="s">
        <v>84</v>
      </c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5"/>
    </row>
    <row r="21" spans="2:14" ht="14.5" x14ac:dyDescent="0.35">
      <c r="B21" s="65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5"/>
    </row>
    <row r="22" spans="2:14" ht="38.5" customHeight="1" x14ac:dyDescent="0.3">
      <c r="B22" s="72">
        <v>4</v>
      </c>
      <c r="C22" s="135" t="s">
        <v>85</v>
      </c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65"/>
    </row>
    <row r="23" spans="2:14" ht="38.25" customHeight="1" x14ac:dyDescent="0.3">
      <c r="B23" s="72">
        <v>4</v>
      </c>
      <c r="C23" s="135" t="s">
        <v>86</v>
      </c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65"/>
    </row>
    <row r="24" spans="2:14" ht="33.75" customHeight="1" x14ac:dyDescent="0.3">
      <c r="B24" s="72">
        <v>4</v>
      </c>
      <c r="C24" s="135" t="s">
        <v>87</v>
      </c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65"/>
    </row>
    <row r="25" spans="2:14" ht="33.75" customHeight="1" x14ac:dyDescent="0.3">
      <c r="B25" s="72">
        <v>4</v>
      </c>
      <c r="C25" s="135" t="s">
        <v>88</v>
      </c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65"/>
    </row>
    <row r="26" spans="2:14" ht="33.75" customHeight="1" x14ac:dyDescent="0.3">
      <c r="B26" s="72">
        <v>4</v>
      </c>
      <c r="C26" s="135" t="s">
        <v>89</v>
      </c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65"/>
    </row>
    <row r="27" spans="2:14" ht="14.5" x14ac:dyDescent="0.35">
      <c r="B27" s="74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5"/>
    </row>
    <row r="28" spans="2:14" ht="30" customHeight="1" x14ac:dyDescent="0.3">
      <c r="B28" s="75">
        <v>4</v>
      </c>
      <c r="C28" s="141" t="s">
        <v>90</v>
      </c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65"/>
    </row>
    <row r="29" spans="2:14" ht="52.5" customHeight="1" x14ac:dyDescent="0.3">
      <c r="B29" s="76">
        <v>4</v>
      </c>
      <c r="C29" s="143" t="s">
        <v>91</v>
      </c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65"/>
    </row>
    <row r="30" spans="2:14" ht="30" customHeight="1" x14ac:dyDescent="0.3">
      <c r="B30" s="76">
        <v>4</v>
      </c>
      <c r="C30" s="144" t="s">
        <v>92</v>
      </c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65"/>
    </row>
    <row r="31" spans="2:14" ht="14" x14ac:dyDescent="0.3"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2:14" ht="14" x14ac:dyDescent="0.3"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</row>
    <row r="33" spans="2:14" ht="14" x14ac:dyDescent="0.3"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</row>
    <row r="34" spans="2:14" ht="14" x14ac:dyDescent="0.3"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</row>
    <row r="35" spans="2:14" ht="14" x14ac:dyDescent="0.3"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</row>
    <row r="36" spans="2:14" ht="14" x14ac:dyDescent="0.3"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</row>
    <row r="37" spans="2:14" ht="14" customHeight="1" x14ac:dyDescent="0.3"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</row>
    <row r="38" spans="2:14" ht="14" customHeight="1" x14ac:dyDescent="0.3"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</row>
    <row r="39" spans="2:14" ht="14" customHeight="1" x14ac:dyDescent="0.3"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  <row r="40" spans="2:14" ht="14" customHeight="1" x14ac:dyDescent="0.3"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Calendar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2026-07-19T07:02:19Z</dcterms:created>
  <dcterms:modified xsi:type="dcterms:W3CDTF">2026-07-22T17:26:41Z</dcterms:modified>
</cp:coreProperties>
</file>